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7400" windowHeight="621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E50" i="4"/>
  <c r="E65"/>
  <c r="E64"/>
  <c r="E63"/>
  <c r="E7"/>
  <c r="F7"/>
  <c r="E9"/>
  <c r="F9"/>
  <c r="E12"/>
  <c r="E26"/>
  <c r="F26"/>
  <c r="E34"/>
  <c r="E54"/>
  <c r="E53"/>
  <c r="E52"/>
  <c r="E51"/>
  <c r="E49"/>
  <c r="E48"/>
  <c r="E47"/>
  <c r="E46"/>
  <c r="E45"/>
  <c r="E36" s="1"/>
  <c r="E35" s="1"/>
  <c r="F36"/>
  <c r="F35" s="1"/>
  <c r="F55" s="1"/>
  <c r="F17"/>
  <c r="E42"/>
  <c r="E41"/>
  <c r="E40"/>
  <c r="E39"/>
  <c r="D36"/>
  <c r="D35" s="1"/>
  <c r="E13"/>
  <c r="E32"/>
  <c r="E30"/>
  <c r="E25"/>
  <c r="E23"/>
  <c r="E22"/>
  <c r="E21"/>
  <c r="E20"/>
  <c r="D64"/>
  <c r="D50"/>
  <c r="D26"/>
  <c r="D17"/>
  <c r="D9"/>
  <c r="D7" s="1"/>
  <c r="D49" i="3"/>
  <c r="D35"/>
  <c r="D34" s="1"/>
  <c r="D25"/>
  <c r="D16"/>
  <c r="D8"/>
  <c r="D6" s="1"/>
  <c r="D54" s="1"/>
  <c r="D56" s="1"/>
  <c r="D5" i="2"/>
  <c r="D62"/>
  <c r="D48"/>
  <c r="D34" s="1"/>
  <c r="D33" s="1"/>
  <c r="D24"/>
  <c r="D15"/>
  <c r="D7"/>
  <c r="F57" i="4" l="1"/>
  <c r="F59" s="1"/>
  <c r="F66" s="1"/>
  <c r="E55"/>
  <c r="E57" s="1"/>
  <c r="E59" s="1"/>
  <c r="E17"/>
  <c r="D55"/>
  <c r="D57" s="1"/>
  <c r="D62" s="1"/>
  <c r="D61" i="3"/>
  <c r="D58"/>
  <c r="D53" i="2"/>
  <c r="D55" s="1"/>
  <c r="D58" i="1"/>
  <c r="D61"/>
  <c r="D56"/>
  <c r="D35"/>
  <c r="D34" s="1"/>
  <c r="D6"/>
  <c r="D16"/>
  <c r="D25"/>
  <c r="D8"/>
  <c r="D49"/>
  <c r="D59" i="4" l="1"/>
  <c r="D60" i="2"/>
  <c r="D57"/>
  <c r="D54" i="1"/>
</calcChain>
</file>

<file path=xl/sharedStrings.xml><?xml version="1.0" encoding="utf-8"?>
<sst xmlns="http://schemas.openxmlformats.org/spreadsheetml/2006/main" count="625" uniqueCount="112">
  <si>
    <t>ТОО "ГазКызмет</t>
  </si>
  <si>
    <t>ТАРИФНАЯ СМЕТА</t>
  </si>
  <si>
    <t>№п/п</t>
  </si>
  <si>
    <t>Наименование показателей</t>
  </si>
  <si>
    <t>Единица измерения</t>
  </si>
  <si>
    <t>Проект субъекта  естественной монополии</t>
  </si>
  <si>
    <t>I</t>
  </si>
  <si>
    <t>Затраты на производство товаров и предоставление услуг всего</t>
  </si>
  <si>
    <t>тыс.тенге</t>
  </si>
  <si>
    <t>в том числе</t>
  </si>
  <si>
    <t>Материальные затраты,</t>
  </si>
  <si>
    <t>всего</t>
  </si>
  <si>
    <t>1.1</t>
  </si>
  <si>
    <t>Газ на собственные нужды</t>
  </si>
  <si>
    <t>и потери</t>
  </si>
  <si>
    <t>1.2</t>
  </si>
  <si>
    <t>химикаты</t>
  </si>
  <si>
    <t>1.3</t>
  </si>
  <si>
    <t>энергия</t>
  </si>
  <si>
    <t>1.4</t>
  </si>
  <si>
    <t>топливо</t>
  </si>
  <si>
    <t>2</t>
  </si>
  <si>
    <t>Затраты на оплату труда,</t>
  </si>
  <si>
    <t>2.1</t>
  </si>
  <si>
    <t>заработная плата</t>
  </si>
  <si>
    <t>2.2</t>
  </si>
  <si>
    <t>социальный налог</t>
  </si>
  <si>
    <t>3</t>
  </si>
  <si>
    <t>Амортизация</t>
  </si>
  <si>
    <t>Ремонт всего</t>
  </si>
  <si>
    <t>4.1</t>
  </si>
  <si>
    <t>капитальный,не приводящий к увеличению стоимости ос новных средств</t>
  </si>
  <si>
    <t>5</t>
  </si>
  <si>
    <t>Прочие затраты всего,</t>
  </si>
  <si>
    <t>5.1</t>
  </si>
  <si>
    <t>таможенные платежи</t>
  </si>
  <si>
    <t>5.2</t>
  </si>
  <si>
    <t>техническое обследование,диагностика,обслуживание</t>
  </si>
  <si>
    <t>5.3</t>
  </si>
  <si>
    <t>охрана труда и техника безопасности(страхование)</t>
  </si>
  <si>
    <t>5.4</t>
  </si>
  <si>
    <t>дезинфекция  и вывоз мусора</t>
  </si>
  <si>
    <t>5.5</t>
  </si>
  <si>
    <t>оплата услуг связи</t>
  </si>
  <si>
    <t>5.6</t>
  </si>
  <si>
    <t>другие затраты(необходимо  расшифровать)в тч</t>
  </si>
  <si>
    <t>аренда транспорта</t>
  </si>
  <si>
    <t>II</t>
  </si>
  <si>
    <t>Расходы периода всего:</t>
  </si>
  <si>
    <t>общие и административные расходы</t>
  </si>
  <si>
    <t>6.1</t>
  </si>
  <si>
    <t>заработная плата административного персонала</t>
  </si>
  <si>
    <t>6.2</t>
  </si>
  <si>
    <t>6.3</t>
  </si>
  <si>
    <t>амортизация</t>
  </si>
  <si>
    <t>6.4</t>
  </si>
  <si>
    <t>6.5</t>
  </si>
  <si>
    <t>6.6</t>
  </si>
  <si>
    <t>командировочные услуги</t>
  </si>
  <si>
    <t>6.7</t>
  </si>
  <si>
    <t>услуги банков</t>
  </si>
  <si>
    <t>6.8</t>
  </si>
  <si>
    <t>услуги аудиторских организаций</t>
  </si>
  <si>
    <t>6.9</t>
  </si>
  <si>
    <t>пожарная /вневедомственная охрана</t>
  </si>
  <si>
    <t>6.10</t>
  </si>
  <si>
    <t>налоги</t>
  </si>
  <si>
    <t>6.11</t>
  </si>
  <si>
    <t>другие расходы(необходимо расшифровать</t>
  </si>
  <si>
    <t>аренда офиса</t>
  </si>
  <si>
    <t>Расходы на выплату вознаграждений</t>
  </si>
  <si>
    <t>III</t>
  </si>
  <si>
    <t>Всего затрат</t>
  </si>
  <si>
    <t>IV</t>
  </si>
  <si>
    <t>Прибыль</t>
  </si>
  <si>
    <t>V</t>
  </si>
  <si>
    <t>Всего доходов</t>
  </si>
  <si>
    <t>VI</t>
  </si>
  <si>
    <t>Объем оказываемых услуг</t>
  </si>
  <si>
    <t>тыс.м3</t>
  </si>
  <si>
    <t>VII</t>
  </si>
  <si>
    <t xml:space="preserve">Нормативные потери </t>
  </si>
  <si>
    <t>%</t>
  </si>
  <si>
    <t>VIII</t>
  </si>
  <si>
    <t>Тариф без НДС</t>
  </si>
  <si>
    <t>тенге/1000м3</t>
  </si>
  <si>
    <t>IX</t>
  </si>
  <si>
    <t xml:space="preserve">Закуп газа </t>
  </si>
  <si>
    <t>X</t>
  </si>
  <si>
    <t xml:space="preserve">Цена закупа газа </t>
  </si>
  <si>
    <t>XI</t>
  </si>
  <si>
    <t>Тариф без НДС + цена закупа</t>
  </si>
  <si>
    <t>услуги сторонних организаций(услуги  спецтехники)</t>
  </si>
  <si>
    <t>коммунальные услуги(вода,э/энергия,мусор)</t>
  </si>
  <si>
    <t>Услуги нотариуса</t>
  </si>
  <si>
    <t>обслуживание оргтехники</t>
  </si>
  <si>
    <t>обслуживание 1-С</t>
  </si>
  <si>
    <t>585,02+217,1=802,12</t>
  </si>
  <si>
    <t xml:space="preserve">                                                                                                                                                                                     на услуги по транспортировке сжиженного газа  по газопроводам от групповой резервуарной установки до крана на вводе потребителя</t>
  </si>
  <si>
    <t>Директор                         Б.Капаница</t>
  </si>
  <si>
    <t>Гл.бухгалтер                     И.Терехова</t>
  </si>
  <si>
    <t>Проект тарифной сметы</t>
  </si>
  <si>
    <t>услуги сторонних организаций</t>
  </si>
  <si>
    <t>аренда транспорта,спецтехники</t>
  </si>
  <si>
    <t>Услуги почтовой связи</t>
  </si>
  <si>
    <t>Тариф</t>
  </si>
  <si>
    <t>618,95+96,683=715,633</t>
  </si>
  <si>
    <t>Директор                                 Б.Капаница</t>
  </si>
  <si>
    <t>Гл.бухгалтер                          И.Терехова</t>
  </si>
  <si>
    <t>транспортировка</t>
  </si>
  <si>
    <t>газоснабжение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</si>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</sst>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2" fontId="2" fillId="0" borderId="1" xfId="0" applyNumberFormat="1" applyFont="1" applyBorder="1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3" fillId="0" borderId="1" xfId="0" applyNumberFormat="1" applyFont="1" applyBorder="1"/>
    <xf numFmtId="164" fontId="3" fillId="0" borderId="1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66"/>
  <sheetViews>
    <sheetView topLeftCell="A52" workbookViewId="0">
      <selection activeCell="A2" sqref="A2:D66"/>
    </sheetView>
  </sheetViews>
  <sheetFormatPr defaultRowHeight="15"/>
  <cols>
    <col min="2" max="2" width="32.42578125" customWidth="1"/>
    <col min="3" max="3" width="15.140625" customWidth="1"/>
    <col min="4" max="4" width="13.85546875" customWidth="1"/>
  </cols>
  <sheetData>
    <row r="2" spans="1:4" ht="15.75">
      <c r="A2" s="20" t="s">
        <v>0</v>
      </c>
      <c r="B2" s="20"/>
      <c r="C2" s="1"/>
      <c r="D2" s="1"/>
    </row>
    <row r="3" spans="1:4" ht="24" customHeight="1">
      <c r="A3" s="2"/>
      <c r="B3" s="19" t="s">
        <v>1</v>
      </c>
      <c r="C3" s="19"/>
      <c r="D3" s="1"/>
    </row>
    <row r="4" spans="1:4" ht="46.5" customHeight="1">
      <c r="A4" s="21" t="s">
        <v>98</v>
      </c>
      <c r="B4" s="21"/>
      <c r="C4" s="21"/>
      <c r="D4" s="21"/>
    </row>
    <row r="5" spans="1:4" ht="69" customHeight="1">
      <c r="A5" s="3" t="s">
        <v>2</v>
      </c>
      <c r="B5" s="4" t="s">
        <v>3</v>
      </c>
      <c r="C5" s="4" t="s">
        <v>4</v>
      </c>
      <c r="D5" s="4" t="s">
        <v>5</v>
      </c>
    </row>
    <row r="6" spans="1:4" ht="45.75" customHeight="1">
      <c r="A6" s="3" t="s">
        <v>6</v>
      </c>
      <c r="B6" s="4" t="s">
        <v>7</v>
      </c>
      <c r="C6" s="3" t="s">
        <v>8</v>
      </c>
      <c r="D6" s="3">
        <f>D8+D16+D21+D25</f>
        <v>16601.13</v>
      </c>
    </row>
    <row r="7" spans="1:4">
      <c r="A7" s="5"/>
      <c r="B7" s="3" t="s">
        <v>9</v>
      </c>
      <c r="C7" s="6"/>
      <c r="D7" s="3"/>
    </row>
    <row r="8" spans="1:4">
      <c r="A8" s="5">
        <v>1</v>
      </c>
      <c r="B8" s="3" t="s">
        <v>10</v>
      </c>
      <c r="C8" s="3" t="s">
        <v>8</v>
      </c>
      <c r="D8" s="3">
        <f>D11+D12+D13+D14+D15</f>
        <v>1458.73</v>
      </c>
    </row>
    <row r="9" spans="1:4">
      <c r="A9" s="5"/>
      <c r="B9" s="3" t="s">
        <v>11</v>
      </c>
      <c r="C9" s="3"/>
      <c r="D9" s="3"/>
    </row>
    <row r="10" spans="1:4">
      <c r="A10" s="5"/>
      <c r="B10" s="3" t="s">
        <v>9</v>
      </c>
      <c r="C10" s="3"/>
      <c r="D10" s="3"/>
    </row>
    <row r="11" spans="1:4">
      <c r="A11" s="5" t="s">
        <v>12</v>
      </c>
      <c r="B11" s="3" t="s">
        <v>13</v>
      </c>
      <c r="C11" s="3" t="s">
        <v>8</v>
      </c>
      <c r="D11" s="3">
        <v>1157.4000000000001</v>
      </c>
    </row>
    <row r="12" spans="1:4">
      <c r="A12" s="5"/>
      <c r="B12" s="3" t="s">
        <v>14</v>
      </c>
      <c r="C12" s="3" t="s">
        <v>8</v>
      </c>
      <c r="D12" s="3">
        <v>301.33</v>
      </c>
    </row>
    <row r="13" spans="1:4">
      <c r="A13" s="5" t="s">
        <v>15</v>
      </c>
      <c r="B13" s="3" t="s">
        <v>16</v>
      </c>
      <c r="C13" s="3" t="s">
        <v>8</v>
      </c>
      <c r="D13" s="3"/>
    </row>
    <row r="14" spans="1:4">
      <c r="A14" s="5" t="s">
        <v>17</v>
      </c>
      <c r="B14" s="3" t="s">
        <v>18</v>
      </c>
      <c r="C14" s="3" t="s">
        <v>8</v>
      </c>
      <c r="D14" s="3"/>
    </row>
    <row r="15" spans="1:4">
      <c r="A15" s="5" t="s">
        <v>19</v>
      </c>
      <c r="B15" s="3" t="s">
        <v>20</v>
      </c>
      <c r="C15" s="3" t="s">
        <v>8</v>
      </c>
      <c r="D15" s="3"/>
    </row>
    <row r="16" spans="1:4">
      <c r="A16" s="5" t="s">
        <v>21</v>
      </c>
      <c r="B16" s="3" t="s">
        <v>22</v>
      </c>
      <c r="C16" s="3" t="s">
        <v>8</v>
      </c>
      <c r="D16" s="10">
        <f>D19+D20</f>
        <v>11996.800000000001</v>
      </c>
    </row>
    <row r="17" spans="1:4">
      <c r="A17" s="5"/>
      <c r="B17" s="3" t="s">
        <v>11</v>
      </c>
      <c r="C17" s="3"/>
      <c r="D17" s="3"/>
    </row>
    <row r="18" spans="1:4">
      <c r="A18" s="5"/>
      <c r="B18" s="3" t="s">
        <v>9</v>
      </c>
      <c r="C18" s="3"/>
      <c r="D18" s="3"/>
    </row>
    <row r="19" spans="1:4">
      <c r="A19" s="5" t="s">
        <v>23</v>
      </c>
      <c r="B19" s="3" t="s">
        <v>24</v>
      </c>
      <c r="C19" s="3" t="s">
        <v>8</v>
      </c>
      <c r="D19" s="3">
        <v>10916.1</v>
      </c>
    </row>
    <row r="20" spans="1:4">
      <c r="A20" s="5" t="s">
        <v>25</v>
      </c>
      <c r="B20" s="3" t="s">
        <v>26</v>
      </c>
      <c r="C20" s="3" t="s">
        <v>8</v>
      </c>
      <c r="D20" s="3">
        <v>1080.7</v>
      </c>
    </row>
    <row r="21" spans="1:4">
      <c r="A21" s="5" t="s">
        <v>27</v>
      </c>
      <c r="B21" s="3" t="s">
        <v>28</v>
      </c>
      <c r="C21" s="3" t="s">
        <v>8</v>
      </c>
      <c r="D21" s="3">
        <v>114.6</v>
      </c>
    </row>
    <row r="22" spans="1:4">
      <c r="A22" s="7">
        <v>4</v>
      </c>
      <c r="B22" s="3" t="s">
        <v>29</v>
      </c>
      <c r="C22" s="3" t="s">
        <v>8</v>
      </c>
      <c r="D22" s="3"/>
    </row>
    <row r="23" spans="1:4">
      <c r="A23" s="3"/>
      <c r="B23" s="3" t="s">
        <v>9</v>
      </c>
      <c r="C23" s="3"/>
      <c r="D23" s="3"/>
    </row>
    <row r="24" spans="1:4" ht="42.75" customHeight="1">
      <c r="A24" s="5" t="s">
        <v>30</v>
      </c>
      <c r="B24" s="8" t="s">
        <v>31</v>
      </c>
      <c r="C24" s="3" t="s">
        <v>8</v>
      </c>
      <c r="D24" s="3"/>
    </row>
    <row r="25" spans="1:4">
      <c r="A25" s="5" t="s">
        <v>32</v>
      </c>
      <c r="B25" s="3" t="s">
        <v>33</v>
      </c>
      <c r="C25" s="3" t="s">
        <v>8</v>
      </c>
      <c r="D25" s="3">
        <f>D27+D28+D29+D30+D31+D32+D33</f>
        <v>3031</v>
      </c>
    </row>
    <row r="26" spans="1:4">
      <c r="A26" s="5"/>
      <c r="B26" s="3" t="s">
        <v>9</v>
      </c>
      <c r="C26" s="3"/>
      <c r="D26" s="3"/>
    </row>
    <row r="27" spans="1:4">
      <c r="A27" s="5" t="s">
        <v>34</v>
      </c>
      <c r="B27" s="3" t="s">
        <v>35</v>
      </c>
      <c r="C27" s="3" t="s">
        <v>8</v>
      </c>
      <c r="D27" s="3"/>
    </row>
    <row r="28" spans="1:4" ht="42" customHeight="1">
      <c r="A28" s="5" t="s">
        <v>36</v>
      </c>
      <c r="B28" s="4" t="s">
        <v>37</v>
      </c>
      <c r="C28" s="3" t="s">
        <v>8</v>
      </c>
      <c r="D28" s="3"/>
    </row>
    <row r="29" spans="1:4" ht="26.25" customHeight="1">
      <c r="A29" s="5" t="s">
        <v>38</v>
      </c>
      <c r="B29" s="4" t="s">
        <v>39</v>
      </c>
      <c r="C29" s="3" t="s">
        <v>8</v>
      </c>
      <c r="D29" s="3">
        <v>39</v>
      </c>
    </row>
    <row r="30" spans="1:4">
      <c r="A30" s="5" t="s">
        <v>40</v>
      </c>
      <c r="B30" s="3" t="s">
        <v>41</v>
      </c>
      <c r="C30" s="3" t="s">
        <v>8</v>
      </c>
      <c r="D30" s="3"/>
    </row>
    <row r="31" spans="1:4">
      <c r="A31" s="5" t="s">
        <v>42</v>
      </c>
      <c r="B31" s="3" t="s">
        <v>43</v>
      </c>
      <c r="C31" s="3" t="s">
        <v>8</v>
      </c>
      <c r="D31" s="3">
        <v>112</v>
      </c>
    </row>
    <row r="32" spans="1:4" ht="29.25">
      <c r="A32" s="5" t="s">
        <v>44</v>
      </c>
      <c r="B32" s="4" t="s">
        <v>45</v>
      </c>
      <c r="C32" s="3" t="s">
        <v>8</v>
      </c>
      <c r="D32" s="3"/>
    </row>
    <row r="33" spans="1:4">
      <c r="A33" s="5"/>
      <c r="B33" s="4" t="s">
        <v>46</v>
      </c>
      <c r="C33" s="3" t="s">
        <v>8</v>
      </c>
      <c r="D33" s="3">
        <v>2880</v>
      </c>
    </row>
    <row r="34" spans="1:4">
      <c r="A34" s="5" t="s">
        <v>47</v>
      </c>
      <c r="B34" s="11" t="s">
        <v>48</v>
      </c>
      <c r="C34" s="3" t="s">
        <v>8</v>
      </c>
      <c r="D34" s="3">
        <f>D35</f>
        <v>7734.0999999999995</v>
      </c>
    </row>
    <row r="35" spans="1:4" ht="27" customHeight="1">
      <c r="A35" s="7">
        <v>6</v>
      </c>
      <c r="B35" s="4" t="s">
        <v>49</v>
      </c>
      <c r="C35" s="3" t="s">
        <v>8</v>
      </c>
      <c r="D35" s="3">
        <f>D38+D39+D40+D41+D42+D43+D44+D45+D46+D47+D48+D49</f>
        <v>7734.0999999999995</v>
      </c>
    </row>
    <row r="36" spans="1:4">
      <c r="A36" s="3"/>
      <c r="B36" s="3" t="s">
        <v>11</v>
      </c>
      <c r="C36" s="3" t="s">
        <v>8</v>
      </c>
      <c r="D36" s="3"/>
    </row>
    <row r="37" spans="1:4">
      <c r="A37" s="3"/>
      <c r="B37" s="3" t="s">
        <v>9</v>
      </c>
      <c r="C37" s="3"/>
      <c r="D37" s="3"/>
    </row>
    <row r="38" spans="1:4" ht="29.25">
      <c r="A38" s="5" t="s">
        <v>50</v>
      </c>
      <c r="B38" s="4" t="s">
        <v>51</v>
      </c>
      <c r="C38" s="3" t="s">
        <v>8</v>
      </c>
      <c r="D38" s="3">
        <v>4701.1000000000004</v>
      </c>
    </row>
    <row r="39" spans="1:4">
      <c r="A39" s="5" t="s">
        <v>52</v>
      </c>
      <c r="B39" s="3" t="s">
        <v>26</v>
      </c>
      <c r="C39" s="3" t="s">
        <v>8</v>
      </c>
      <c r="D39" s="3">
        <v>465.4</v>
      </c>
    </row>
    <row r="40" spans="1:4">
      <c r="A40" s="5" t="s">
        <v>53</v>
      </c>
      <c r="B40" s="3" t="s">
        <v>54</v>
      </c>
      <c r="C40" s="3" t="s">
        <v>8</v>
      </c>
      <c r="D40" s="3">
        <v>0</v>
      </c>
    </row>
    <row r="41" spans="1:4" ht="29.25">
      <c r="A41" s="5" t="s">
        <v>55</v>
      </c>
      <c r="B41" s="4" t="s">
        <v>93</v>
      </c>
      <c r="C41" s="3" t="s">
        <v>8</v>
      </c>
      <c r="D41" s="3">
        <v>71.900000000000006</v>
      </c>
    </row>
    <row r="42" spans="1:4" ht="43.5">
      <c r="A42" s="5" t="s">
        <v>56</v>
      </c>
      <c r="B42" s="4" t="s">
        <v>92</v>
      </c>
      <c r="C42" s="3" t="s">
        <v>8</v>
      </c>
      <c r="D42" s="3">
        <v>1160</v>
      </c>
    </row>
    <row r="43" spans="1:4">
      <c r="A43" s="5" t="s">
        <v>57</v>
      </c>
      <c r="B43" s="3" t="s">
        <v>58</v>
      </c>
      <c r="C43" s="3" t="s">
        <v>8</v>
      </c>
      <c r="D43" s="3"/>
    </row>
    <row r="44" spans="1:4">
      <c r="A44" s="5" t="s">
        <v>59</v>
      </c>
      <c r="B44" s="3" t="s">
        <v>60</v>
      </c>
      <c r="C44" s="3" t="s">
        <v>8</v>
      </c>
      <c r="D44" s="3">
        <v>86.4</v>
      </c>
    </row>
    <row r="45" spans="1:4">
      <c r="A45" s="5" t="s">
        <v>61</v>
      </c>
      <c r="B45" s="3" t="s">
        <v>62</v>
      </c>
      <c r="C45" s="3" t="s">
        <v>8</v>
      </c>
      <c r="D45" s="3">
        <v>0</v>
      </c>
    </row>
    <row r="46" spans="1:4" ht="34.5" customHeight="1">
      <c r="A46" s="5" t="s">
        <v>63</v>
      </c>
      <c r="B46" s="4" t="s">
        <v>64</v>
      </c>
      <c r="C46" s="3" t="s">
        <v>8</v>
      </c>
      <c r="D46" s="3">
        <v>0</v>
      </c>
    </row>
    <row r="47" spans="1:4" s="1" customFormat="1" ht="20.25" customHeight="1">
      <c r="A47" s="5" t="s">
        <v>65</v>
      </c>
      <c r="B47" s="4" t="s">
        <v>94</v>
      </c>
      <c r="C47" s="3" t="s">
        <v>8</v>
      </c>
      <c r="D47" s="3">
        <v>15</v>
      </c>
    </row>
    <row r="48" spans="1:4">
      <c r="A48" s="5" t="s">
        <v>65</v>
      </c>
      <c r="B48" s="9" t="s">
        <v>66</v>
      </c>
      <c r="C48" s="3" t="s">
        <v>8</v>
      </c>
      <c r="D48" s="3">
        <v>10</v>
      </c>
    </row>
    <row r="49" spans="1:4" ht="30.75" customHeight="1">
      <c r="A49" s="5" t="s">
        <v>67</v>
      </c>
      <c r="B49" s="4" t="s">
        <v>68</v>
      </c>
      <c r="C49" s="3" t="s">
        <v>8</v>
      </c>
      <c r="D49" s="3">
        <f>D50+D51+D52</f>
        <v>1224.3</v>
      </c>
    </row>
    <row r="50" spans="1:4" ht="20.25" customHeight="1">
      <c r="A50" s="5"/>
      <c r="B50" s="4" t="s">
        <v>69</v>
      </c>
      <c r="C50" s="3" t="s">
        <v>8</v>
      </c>
      <c r="D50" s="3">
        <v>1077.0999999999999</v>
      </c>
    </row>
    <row r="51" spans="1:4" s="1" customFormat="1" ht="20.25" customHeight="1">
      <c r="A51" s="5"/>
      <c r="B51" s="4" t="s">
        <v>95</v>
      </c>
      <c r="C51" s="3" t="s">
        <v>8</v>
      </c>
      <c r="D51" s="3">
        <v>6.3</v>
      </c>
    </row>
    <row r="52" spans="1:4" s="1" customFormat="1" ht="20.25" customHeight="1">
      <c r="A52" s="5"/>
      <c r="B52" s="4" t="s">
        <v>96</v>
      </c>
      <c r="C52" s="3" t="s">
        <v>8</v>
      </c>
      <c r="D52" s="3">
        <v>140.9</v>
      </c>
    </row>
    <row r="53" spans="1:4" ht="30.75" customHeight="1">
      <c r="A53" s="7">
        <v>7</v>
      </c>
      <c r="B53" s="4" t="s">
        <v>70</v>
      </c>
      <c r="C53" s="3" t="s">
        <v>8</v>
      </c>
      <c r="D53" s="3">
        <v>0</v>
      </c>
    </row>
    <row r="54" spans="1:4">
      <c r="A54" s="3" t="s">
        <v>71</v>
      </c>
      <c r="B54" s="3" t="s">
        <v>72</v>
      </c>
      <c r="C54" s="3" t="s">
        <v>8</v>
      </c>
      <c r="D54" s="3">
        <f>D6+D34</f>
        <v>24335.23</v>
      </c>
    </row>
    <row r="55" spans="1:4">
      <c r="A55" s="3" t="s">
        <v>73</v>
      </c>
      <c r="B55" s="3" t="s">
        <v>74</v>
      </c>
      <c r="C55" s="3" t="s">
        <v>8</v>
      </c>
      <c r="D55" s="3">
        <v>500</v>
      </c>
    </row>
    <row r="56" spans="1:4">
      <c r="A56" s="3" t="s">
        <v>75</v>
      </c>
      <c r="B56" s="3" t="s">
        <v>76</v>
      </c>
      <c r="C56" s="3" t="s">
        <v>8</v>
      </c>
      <c r="D56" s="3">
        <f>D54+D55</f>
        <v>24835.23</v>
      </c>
    </row>
    <row r="57" spans="1:4">
      <c r="A57" s="3" t="s">
        <v>77</v>
      </c>
      <c r="B57" s="3" t="s">
        <v>78</v>
      </c>
      <c r="C57" s="3" t="s">
        <v>79</v>
      </c>
      <c r="D57" s="3">
        <v>42.451999999999998</v>
      </c>
    </row>
    <row r="58" spans="1:4">
      <c r="A58" s="3"/>
      <c r="B58" s="3"/>
      <c r="C58" s="3" t="s">
        <v>8</v>
      </c>
      <c r="D58" s="12">
        <f>D56/D57</f>
        <v>585.01908037312728</v>
      </c>
    </row>
    <row r="59" spans="1:4">
      <c r="A59" s="3" t="s">
        <v>80</v>
      </c>
      <c r="B59" s="3" t="s">
        <v>81</v>
      </c>
      <c r="C59" s="3" t="s">
        <v>82</v>
      </c>
      <c r="D59" s="3">
        <v>3.6</v>
      </c>
    </row>
    <row r="60" spans="1:4">
      <c r="A60" s="3"/>
      <c r="B60" s="3"/>
      <c r="C60" s="3" t="s">
        <v>79</v>
      </c>
      <c r="D60" s="3">
        <v>1851</v>
      </c>
    </row>
    <row r="61" spans="1:4">
      <c r="A61" s="9" t="s">
        <v>83</v>
      </c>
      <c r="B61" s="3" t="s">
        <v>84</v>
      </c>
      <c r="C61" s="3" t="s">
        <v>85</v>
      </c>
      <c r="D61" s="12">
        <f>D56/D57</f>
        <v>585.01908037312728</v>
      </c>
    </row>
    <row r="62" spans="1:4">
      <c r="A62" s="9" t="s">
        <v>86</v>
      </c>
      <c r="B62" s="3" t="s">
        <v>87</v>
      </c>
      <c r="C62" s="3" t="s">
        <v>79</v>
      </c>
      <c r="D62" s="3">
        <v>51.411000000000001</v>
      </c>
    </row>
    <row r="63" spans="1:4">
      <c r="A63" s="9"/>
      <c r="B63" s="3"/>
      <c r="C63" s="3" t="s">
        <v>8</v>
      </c>
      <c r="D63" s="3">
        <v>11161.32</v>
      </c>
    </row>
    <row r="64" spans="1:4">
      <c r="A64" s="9" t="s">
        <v>88</v>
      </c>
      <c r="B64" s="3" t="s">
        <v>89</v>
      </c>
      <c r="C64" s="3" t="s">
        <v>85</v>
      </c>
      <c r="D64" s="3">
        <v>217.1</v>
      </c>
    </row>
    <row r="65" spans="1:4">
      <c r="A65" s="9" t="s">
        <v>90</v>
      </c>
      <c r="B65" s="3" t="s">
        <v>91</v>
      </c>
      <c r="C65" s="3" t="s">
        <v>85</v>
      </c>
      <c r="D65" s="3">
        <v>802.12</v>
      </c>
    </row>
    <row r="66" spans="1:4">
      <c r="A66" s="13"/>
      <c r="B66" s="9" t="s">
        <v>97</v>
      </c>
      <c r="C66" s="13"/>
      <c r="D66" s="13"/>
    </row>
  </sheetData>
  <mergeCells count="3">
    <mergeCell ref="B3:C3"/>
    <mergeCell ref="A2:B2"/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9"/>
  <sheetViews>
    <sheetView topLeftCell="A37" workbookViewId="0">
      <selection sqref="A1:D69"/>
    </sheetView>
  </sheetViews>
  <sheetFormatPr defaultRowHeight="15"/>
  <cols>
    <col min="2" max="2" width="31" customWidth="1"/>
    <col min="3" max="3" width="14" customWidth="1"/>
    <col min="4" max="4" width="13.42578125" customWidth="1"/>
  </cols>
  <sheetData>
    <row r="1" spans="1:4" ht="15.75">
      <c r="A1" s="20" t="s">
        <v>0</v>
      </c>
      <c r="B1" s="20"/>
      <c r="C1" s="1"/>
      <c r="D1" s="1"/>
    </row>
    <row r="2" spans="1:4" s="1" customFormat="1" ht="15.75">
      <c r="A2" s="14"/>
      <c r="B2" s="22" t="s">
        <v>101</v>
      </c>
      <c r="C2" s="22"/>
    </row>
    <row r="3" spans="1:4" ht="49.5" customHeight="1">
      <c r="A3" s="21" t="s">
        <v>98</v>
      </c>
      <c r="B3" s="21"/>
      <c r="C3" s="21"/>
      <c r="D3" s="21"/>
    </row>
    <row r="4" spans="1:4" ht="41.25" customHeight="1">
      <c r="A4" s="3" t="s">
        <v>2</v>
      </c>
      <c r="B4" s="4" t="s">
        <v>3</v>
      </c>
      <c r="C4" s="4" t="s">
        <v>4</v>
      </c>
      <c r="D4" s="4" t="s">
        <v>5</v>
      </c>
    </row>
    <row r="5" spans="1:4" ht="50.25" customHeight="1">
      <c r="A5" s="3" t="s">
        <v>6</v>
      </c>
      <c r="B5" s="4" t="s">
        <v>7</v>
      </c>
      <c r="C5" s="3" t="s">
        <v>8</v>
      </c>
      <c r="D5" s="10">
        <f>D7+D15+D20+D24+D21</f>
        <v>19189.850000000002</v>
      </c>
    </row>
    <row r="6" spans="1:4">
      <c r="A6" s="5"/>
      <c r="B6" s="3" t="s">
        <v>9</v>
      </c>
      <c r="C6" s="6"/>
      <c r="D6" s="3"/>
    </row>
    <row r="7" spans="1:4">
      <c r="A7" s="5">
        <v>1</v>
      </c>
      <c r="B7" s="3" t="s">
        <v>10</v>
      </c>
      <c r="C7" s="3" t="s">
        <v>8</v>
      </c>
      <c r="D7" s="3">
        <f>D10+D11+D12+D13+D14</f>
        <v>866.07999999999993</v>
      </c>
    </row>
    <row r="8" spans="1:4">
      <c r="A8" s="5"/>
      <c r="B8" s="3" t="s">
        <v>11</v>
      </c>
      <c r="C8" s="3"/>
      <c r="D8" s="3"/>
    </row>
    <row r="9" spans="1:4">
      <c r="A9" s="5"/>
      <c r="B9" s="3" t="s">
        <v>9</v>
      </c>
      <c r="C9" s="3"/>
      <c r="D9" s="3"/>
    </row>
    <row r="10" spans="1:4">
      <c r="A10" s="5" t="s">
        <v>12</v>
      </c>
      <c r="B10" s="3" t="s">
        <v>13</v>
      </c>
      <c r="C10" s="3" t="s">
        <v>8</v>
      </c>
      <c r="D10" s="3">
        <v>687.18</v>
      </c>
    </row>
    <row r="11" spans="1:4">
      <c r="A11" s="5"/>
      <c r="B11" s="3" t="s">
        <v>14</v>
      </c>
      <c r="C11" s="3" t="s">
        <v>8</v>
      </c>
      <c r="D11" s="3">
        <v>178.9</v>
      </c>
    </row>
    <row r="12" spans="1:4">
      <c r="A12" s="5" t="s">
        <v>15</v>
      </c>
      <c r="B12" s="3" t="s">
        <v>16</v>
      </c>
      <c r="C12" s="3" t="s">
        <v>8</v>
      </c>
      <c r="D12" s="3"/>
    </row>
    <row r="13" spans="1:4">
      <c r="A13" s="5" t="s">
        <v>17</v>
      </c>
      <c r="B13" s="3" t="s">
        <v>18</v>
      </c>
      <c r="C13" s="3" t="s">
        <v>8</v>
      </c>
      <c r="D13" s="3"/>
    </row>
    <row r="14" spans="1:4">
      <c r="A14" s="5" t="s">
        <v>19</v>
      </c>
      <c r="B14" s="3" t="s">
        <v>20</v>
      </c>
      <c r="C14" s="3" t="s">
        <v>8</v>
      </c>
      <c r="D14" s="3"/>
    </row>
    <row r="15" spans="1:4">
      <c r="A15" s="5" t="s">
        <v>21</v>
      </c>
      <c r="B15" s="3" t="s">
        <v>22</v>
      </c>
      <c r="C15" s="3" t="s">
        <v>8</v>
      </c>
      <c r="D15" s="10">
        <f>D18+D19</f>
        <v>11996.800000000001</v>
      </c>
    </row>
    <row r="16" spans="1:4">
      <c r="A16" s="5"/>
      <c r="B16" s="3" t="s">
        <v>11</v>
      </c>
      <c r="C16" s="3"/>
      <c r="D16" s="3"/>
    </row>
    <row r="17" spans="1:4">
      <c r="A17" s="5"/>
      <c r="B17" s="3" t="s">
        <v>9</v>
      </c>
      <c r="C17" s="3"/>
      <c r="D17" s="3"/>
    </row>
    <row r="18" spans="1:4">
      <c r="A18" s="5" t="s">
        <v>23</v>
      </c>
      <c r="B18" s="3" t="s">
        <v>24</v>
      </c>
      <c r="C18" s="3" t="s">
        <v>8</v>
      </c>
      <c r="D18" s="3">
        <v>10916.1</v>
      </c>
    </row>
    <row r="19" spans="1:4">
      <c r="A19" s="5" t="s">
        <v>25</v>
      </c>
      <c r="B19" s="3" t="s">
        <v>26</v>
      </c>
      <c r="C19" s="3" t="s">
        <v>8</v>
      </c>
      <c r="D19" s="3">
        <v>1080.7</v>
      </c>
    </row>
    <row r="20" spans="1:4">
      <c r="A20" s="5" t="s">
        <v>27</v>
      </c>
      <c r="B20" s="3" t="s">
        <v>28</v>
      </c>
      <c r="C20" s="3" t="s">
        <v>8</v>
      </c>
      <c r="D20" s="10">
        <v>87.17</v>
      </c>
    </row>
    <row r="21" spans="1:4">
      <c r="A21" s="7">
        <v>4</v>
      </c>
      <c r="B21" s="3" t="s">
        <v>29</v>
      </c>
      <c r="C21" s="3" t="s">
        <v>8</v>
      </c>
      <c r="D21" s="10">
        <v>2236.5</v>
      </c>
    </row>
    <row r="22" spans="1:4">
      <c r="A22" s="3"/>
      <c r="B22" s="3" t="s">
        <v>9</v>
      </c>
      <c r="C22" s="3"/>
      <c r="D22" s="3"/>
    </row>
    <row r="23" spans="1:4" ht="46.5" customHeight="1">
      <c r="A23" s="5" t="s">
        <v>30</v>
      </c>
      <c r="B23" s="8" t="s">
        <v>31</v>
      </c>
      <c r="C23" s="3" t="s">
        <v>8</v>
      </c>
      <c r="D23" s="3">
        <v>2236.5</v>
      </c>
    </row>
    <row r="24" spans="1:4">
      <c r="A24" s="5" t="s">
        <v>32</v>
      </c>
      <c r="B24" s="3" t="s">
        <v>33</v>
      </c>
      <c r="C24" s="3" t="s">
        <v>8</v>
      </c>
      <c r="D24" s="10">
        <f>D26+D27+D28+D29+D30+D31+D32</f>
        <v>4003.3</v>
      </c>
    </row>
    <row r="25" spans="1:4">
      <c r="A25" s="5"/>
      <c r="B25" s="3" t="s">
        <v>9</v>
      </c>
      <c r="C25" s="3"/>
      <c r="D25" s="3"/>
    </row>
    <row r="26" spans="1:4">
      <c r="A26" s="5" t="s">
        <v>34</v>
      </c>
      <c r="B26" s="3" t="s">
        <v>35</v>
      </c>
      <c r="C26" s="3" t="s">
        <v>8</v>
      </c>
      <c r="D26" s="3"/>
    </row>
    <row r="27" spans="1:4" ht="42.75" customHeight="1">
      <c r="A27" s="5" t="s">
        <v>36</v>
      </c>
      <c r="B27" s="4" t="s">
        <v>37</v>
      </c>
      <c r="C27" s="3" t="s">
        <v>8</v>
      </c>
      <c r="D27" s="3"/>
    </row>
    <row r="28" spans="1:4" ht="30" customHeight="1">
      <c r="A28" s="5" t="s">
        <v>38</v>
      </c>
      <c r="B28" s="4" t="s">
        <v>39</v>
      </c>
      <c r="C28" s="3" t="s">
        <v>8</v>
      </c>
      <c r="D28" s="3">
        <v>14.3</v>
      </c>
    </row>
    <row r="29" spans="1:4">
      <c r="A29" s="5" t="s">
        <v>40</v>
      </c>
      <c r="B29" s="3" t="s">
        <v>41</v>
      </c>
      <c r="C29" s="3" t="s">
        <v>8</v>
      </c>
      <c r="D29" s="3"/>
    </row>
    <row r="30" spans="1:4">
      <c r="A30" s="5" t="s">
        <v>42</v>
      </c>
      <c r="B30" s="3" t="s">
        <v>43</v>
      </c>
      <c r="C30" s="3" t="s">
        <v>8</v>
      </c>
      <c r="D30" s="3">
        <v>69</v>
      </c>
    </row>
    <row r="31" spans="1:4" ht="33.75" customHeight="1">
      <c r="A31" s="5" t="s">
        <v>44</v>
      </c>
      <c r="B31" s="4" t="s">
        <v>45</v>
      </c>
      <c r="C31" s="3" t="s">
        <v>8</v>
      </c>
      <c r="D31" s="3"/>
    </row>
    <row r="32" spans="1:4" ht="18.75" customHeight="1">
      <c r="A32" s="5"/>
      <c r="B32" s="4" t="s">
        <v>103</v>
      </c>
      <c r="C32" s="3" t="s">
        <v>8</v>
      </c>
      <c r="D32" s="3">
        <v>3920</v>
      </c>
    </row>
    <row r="33" spans="1:4">
      <c r="A33" s="5" t="s">
        <v>47</v>
      </c>
      <c r="B33" s="11" t="s">
        <v>48</v>
      </c>
      <c r="C33" s="3" t="s">
        <v>8</v>
      </c>
      <c r="D33" s="10">
        <f>D34</f>
        <v>6588.4</v>
      </c>
    </row>
    <row r="34" spans="1:4" ht="28.5" customHeight="1">
      <c r="A34" s="7">
        <v>6</v>
      </c>
      <c r="B34" s="4" t="s">
        <v>49</v>
      </c>
      <c r="C34" s="3" t="s">
        <v>8</v>
      </c>
      <c r="D34" s="3">
        <f>D37+D38+D39+D40+D41+D42+D43+D44+D45+D46+D47+D48</f>
        <v>6588.4</v>
      </c>
    </row>
    <row r="35" spans="1:4">
      <c r="A35" s="3"/>
      <c r="B35" s="3" t="s">
        <v>11</v>
      </c>
      <c r="C35" s="3" t="s">
        <v>8</v>
      </c>
      <c r="D35" s="3"/>
    </row>
    <row r="36" spans="1:4">
      <c r="A36" s="3"/>
      <c r="B36" s="3" t="s">
        <v>9</v>
      </c>
      <c r="C36" s="3"/>
      <c r="D36" s="3"/>
    </row>
    <row r="37" spans="1:4" ht="34.5" customHeight="1">
      <c r="A37" s="5" t="s">
        <v>50</v>
      </c>
      <c r="B37" s="4" t="s">
        <v>51</v>
      </c>
      <c r="C37" s="3" t="s">
        <v>8</v>
      </c>
      <c r="D37" s="3">
        <v>4701.1000000000004</v>
      </c>
    </row>
    <row r="38" spans="1:4">
      <c r="A38" s="5" t="s">
        <v>52</v>
      </c>
      <c r="B38" s="3" t="s">
        <v>26</v>
      </c>
      <c r="C38" s="3" t="s">
        <v>8</v>
      </c>
      <c r="D38" s="3">
        <v>465.4</v>
      </c>
    </row>
    <row r="39" spans="1:4">
      <c r="A39" s="5" t="s">
        <v>53</v>
      </c>
      <c r="B39" s="3" t="s">
        <v>54</v>
      </c>
      <c r="C39" s="3" t="s">
        <v>8</v>
      </c>
      <c r="D39" s="3">
        <v>0</v>
      </c>
    </row>
    <row r="40" spans="1:4" ht="27" customHeight="1">
      <c r="A40" s="5" t="s">
        <v>55</v>
      </c>
      <c r="B40" s="4" t="s">
        <v>93</v>
      </c>
      <c r="C40" s="3" t="s">
        <v>8</v>
      </c>
      <c r="D40" s="3">
        <v>64.8</v>
      </c>
    </row>
    <row r="41" spans="1:4" ht="22.5" customHeight="1">
      <c r="A41" s="5" t="s">
        <v>56</v>
      </c>
      <c r="B41" s="4" t="s">
        <v>102</v>
      </c>
      <c r="C41" s="3" t="s">
        <v>8</v>
      </c>
      <c r="D41" s="3">
        <v>0</v>
      </c>
    </row>
    <row r="42" spans="1:4">
      <c r="A42" s="5" t="s">
        <v>57</v>
      </c>
      <c r="B42" s="3" t="s">
        <v>58</v>
      </c>
      <c r="C42" s="3" t="s">
        <v>8</v>
      </c>
      <c r="D42" s="3"/>
    </row>
    <row r="43" spans="1:4">
      <c r="A43" s="5" t="s">
        <v>59</v>
      </c>
      <c r="B43" s="3" t="s">
        <v>60</v>
      </c>
      <c r="C43" s="3" t="s">
        <v>8</v>
      </c>
      <c r="D43" s="3">
        <v>86.4</v>
      </c>
    </row>
    <row r="44" spans="1:4">
      <c r="A44" s="5" t="s">
        <v>61</v>
      </c>
      <c r="B44" s="3" t="s">
        <v>62</v>
      </c>
      <c r="C44" s="3" t="s">
        <v>8</v>
      </c>
      <c r="D44" s="3">
        <v>0</v>
      </c>
    </row>
    <row r="45" spans="1:4" ht="27" customHeight="1">
      <c r="A45" s="5" t="s">
        <v>63</v>
      </c>
      <c r="B45" s="4" t="s">
        <v>64</v>
      </c>
      <c r="C45" s="3" t="s">
        <v>8</v>
      </c>
      <c r="D45" s="3">
        <v>0</v>
      </c>
    </row>
    <row r="46" spans="1:4" ht="17.25" customHeight="1">
      <c r="A46" s="5" t="s">
        <v>65</v>
      </c>
      <c r="B46" s="4" t="s">
        <v>94</v>
      </c>
      <c r="C46" s="3" t="s">
        <v>8</v>
      </c>
      <c r="D46" s="3">
        <v>14</v>
      </c>
    </row>
    <row r="47" spans="1:4">
      <c r="A47" s="5" t="s">
        <v>65</v>
      </c>
      <c r="B47" s="9" t="s">
        <v>66</v>
      </c>
      <c r="C47" s="3" t="s">
        <v>8</v>
      </c>
      <c r="D47" s="3">
        <v>10</v>
      </c>
    </row>
    <row r="48" spans="1:4" ht="27" customHeight="1">
      <c r="A48" s="5" t="s">
        <v>67</v>
      </c>
      <c r="B48" s="4" t="s">
        <v>68</v>
      </c>
      <c r="C48" s="3" t="s">
        <v>8</v>
      </c>
      <c r="D48" s="10">
        <f>D49+D50+D51</f>
        <v>1246.7</v>
      </c>
    </row>
    <row r="49" spans="1:4" ht="15" customHeight="1">
      <c r="A49" s="5"/>
      <c r="B49" s="4" t="s">
        <v>69</v>
      </c>
      <c r="C49" s="3" t="s">
        <v>8</v>
      </c>
      <c r="D49" s="3">
        <v>1077.0999999999999</v>
      </c>
    </row>
    <row r="50" spans="1:4" ht="18" customHeight="1">
      <c r="A50" s="5"/>
      <c r="B50" s="4" t="s">
        <v>104</v>
      </c>
      <c r="C50" s="3" t="s">
        <v>8</v>
      </c>
      <c r="D50" s="3">
        <v>63.9</v>
      </c>
    </row>
    <row r="51" spans="1:4" ht="19.5" customHeight="1">
      <c r="A51" s="5"/>
      <c r="B51" s="4" t="s">
        <v>96</v>
      </c>
      <c r="C51" s="3" t="s">
        <v>8</v>
      </c>
      <c r="D51" s="3">
        <v>105.7</v>
      </c>
    </row>
    <row r="52" spans="1:4" ht="30.75" customHeight="1">
      <c r="A52" s="7">
        <v>7</v>
      </c>
      <c r="B52" s="4" t="s">
        <v>70</v>
      </c>
      <c r="C52" s="3" t="s">
        <v>8</v>
      </c>
      <c r="D52" s="3">
        <v>0</v>
      </c>
    </row>
    <row r="53" spans="1:4">
      <c r="A53" s="3" t="s">
        <v>71</v>
      </c>
      <c r="B53" s="3" t="s">
        <v>72</v>
      </c>
      <c r="C53" s="3" t="s">
        <v>8</v>
      </c>
      <c r="D53" s="10">
        <f>D5+D33</f>
        <v>25778.25</v>
      </c>
    </row>
    <row r="54" spans="1:4">
      <c r="A54" s="3" t="s">
        <v>73</v>
      </c>
      <c r="B54" s="3" t="s">
        <v>74</v>
      </c>
      <c r="C54" s="3" t="s">
        <v>8</v>
      </c>
      <c r="D54" s="3">
        <v>500</v>
      </c>
    </row>
    <row r="55" spans="1:4">
      <c r="A55" s="3" t="s">
        <v>75</v>
      </c>
      <c r="B55" s="3" t="s">
        <v>76</v>
      </c>
      <c r="C55" s="3" t="s">
        <v>8</v>
      </c>
      <c r="D55" s="10">
        <f>D53+D54</f>
        <v>26278.25</v>
      </c>
    </row>
    <row r="56" spans="1:4">
      <c r="A56" s="3" t="s">
        <v>77</v>
      </c>
      <c r="B56" s="3" t="s">
        <v>78</v>
      </c>
      <c r="C56" s="3" t="s">
        <v>79</v>
      </c>
      <c r="D56" s="3">
        <v>42.456000000000003</v>
      </c>
    </row>
    <row r="57" spans="1:4">
      <c r="A57" s="3"/>
      <c r="B57" s="3" t="s">
        <v>105</v>
      </c>
      <c r="C57" s="3" t="s">
        <v>85</v>
      </c>
      <c r="D57" s="16">
        <f>D55/D56</f>
        <v>618.95256265309968</v>
      </c>
    </row>
    <row r="58" spans="1:4">
      <c r="A58" s="3" t="s">
        <v>80</v>
      </c>
      <c r="B58" s="3" t="s">
        <v>81</v>
      </c>
      <c r="C58" s="3" t="s">
        <v>82</v>
      </c>
      <c r="D58" s="3">
        <v>3.6</v>
      </c>
    </row>
    <row r="59" spans="1:4">
      <c r="A59" s="3"/>
      <c r="B59" s="3"/>
      <c r="C59" s="3" t="s">
        <v>79</v>
      </c>
      <c r="D59" s="3">
        <v>1850.4</v>
      </c>
    </row>
    <row r="60" spans="1:4">
      <c r="A60" s="9" t="s">
        <v>83</v>
      </c>
      <c r="B60" s="3" t="s">
        <v>84</v>
      </c>
      <c r="C60" s="3" t="s">
        <v>85</v>
      </c>
      <c r="D60" s="12">
        <f>D55/D56</f>
        <v>618.95256265309968</v>
      </c>
    </row>
    <row r="61" spans="1:4">
      <c r="A61" s="9" t="s">
        <v>86</v>
      </c>
      <c r="B61" s="3" t="s">
        <v>87</v>
      </c>
      <c r="C61" s="3" t="s">
        <v>79</v>
      </c>
      <c r="D61" s="3">
        <v>51.414000000000001</v>
      </c>
    </row>
    <row r="62" spans="1:4">
      <c r="A62" s="9"/>
      <c r="B62" s="3"/>
      <c r="C62" s="3" t="s">
        <v>8</v>
      </c>
      <c r="D62" s="12">
        <f>D61*D63</f>
        <v>4970.859762</v>
      </c>
    </row>
    <row r="63" spans="1:4">
      <c r="A63" s="9" t="s">
        <v>88</v>
      </c>
      <c r="B63" s="3" t="s">
        <v>89</v>
      </c>
      <c r="C63" s="3" t="s">
        <v>85</v>
      </c>
      <c r="D63" s="10">
        <v>96.683000000000007</v>
      </c>
    </row>
    <row r="64" spans="1:4">
      <c r="A64" s="9" t="s">
        <v>90</v>
      </c>
      <c r="B64" s="3" t="s">
        <v>91</v>
      </c>
      <c r="C64" s="3" t="s">
        <v>85</v>
      </c>
      <c r="D64" s="17">
        <v>715.63300000000004</v>
      </c>
    </row>
    <row r="65" spans="1:4">
      <c r="A65" s="13"/>
      <c r="B65" s="9" t="s">
        <v>106</v>
      </c>
      <c r="C65" s="13"/>
      <c r="D65" s="13"/>
    </row>
    <row r="67" spans="1:4">
      <c r="B67" s="23" t="s">
        <v>99</v>
      </c>
      <c r="C67" s="23"/>
      <c r="D67" s="23"/>
    </row>
    <row r="69" spans="1:4">
      <c r="B69" s="23" t="s">
        <v>100</v>
      </c>
      <c r="C69" s="23"/>
      <c r="D69" s="23"/>
    </row>
  </sheetData>
  <mergeCells count="5">
    <mergeCell ref="A1:B1"/>
    <mergeCell ref="B2:C2"/>
    <mergeCell ref="A3:D3"/>
    <mergeCell ref="B67:D67"/>
    <mergeCell ref="B69:D6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65"/>
  <sheetViews>
    <sheetView topLeftCell="A45" workbookViewId="0">
      <selection activeCell="J67" sqref="J67"/>
    </sheetView>
  </sheetViews>
  <sheetFormatPr defaultRowHeight="15"/>
  <cols>
    <col min="1" max="1" width="15.5703125" customWidth="1"/>
    <col min="2" max="2" width="33.85546875" customWidth="1"/>
    <col min="3" max="3" width="17.28515625" customWidth="1"/>
    <col min="4" max="4" width="24.5703125" customWidth="1"/>
  </cols>
  <sheetData>
    <row r="2" spans="1:4" ht="15.75">
      <c r="A2" s="20" t="s">
        <v>0</v>
      </c>
      <c r="B2" s="20"/>
      <c r="C2" s="1"/>
      <c r="D2" s="1"/>
    </row>
    <row r="3" spans="1:4" ht="15.75">
      <c r="A3" s="15"/>
      <c r="B3" s="22" t="s">
        <v>101</v>
      </c>
      <c r="C3" s="22"/>
      <c r="D3" s="1"/>
    </row>
    <row r="4" spans="1:4" ht="15.75">
      <c r="A4" s="21" t="s">
        <v>98</v>
      </c>
      <c r="B4" s="21"/>
      <c r="C4" s="21"/>
      <c r="D4" s="21"/>
    </row>
    <row r="5" spans="1:4" ht="51" customHeight="1">
      <c r="A5" s="3" t="s">
        <v>2</v>
      </c>
      <c r="B5" s="4" t="s">
        <v>3</v>
      </c>
      <c r="C5" s="4" t="s">
        <v>4</v>
      </c>
      <c r="D5" s="4" t="s">
        <v>5</v>
      </c>
    </row>
    <row r="6" spans="1:4" ht="49.5" customHeight="1">
      <c r="A6" s="3" t="s">
        <v>6</v>
      </c>
      <c r="B6" s="4" t="s">
        <v>7</v>
      </c>
      <c r="C6" s="3" t="s">
        <v>8</v>
      </c>
      <c r="D6" s="10">
        <f>D8+D16+D21+D25+D22</f>
        <v>19189.850000000002</v>
      </c>
    </row>
    <row r="7" spans="1:4">
      <c r="A7" s="5"/>
      <c r="B7" s="3" t="s">
        <v>9</v>
      </c>
      <c r="C7" s="6"/>
      <c r="D7" s="3"/>
    </row>
    <row r="8" spans="1:4">
      <c r="A8" s="5">
        <v>1</v>
      </c>
      <c r="B8" s="3" t="s">
        <v>10</v>
      </c>
      <c r="C8" s="3" t="s">
        <v>8</v>
      </c>
      <c r="D8" s="3">
        <f>D11+D12+D13+D14+D15</f>
        <v>866.07999999999993</v>
      </c>
    </row>
    <row r="9" spans="1:4">
      <c r="A9" s="5"/>
      <c r="B9" s="3" t="s">
        <v>11</v>
      </c>
      <c r="C9" s="3"/>
      <c r="D9" s="3"/>
    </row>
    <row r="10" spans="1:4">
      <c r="A10" s="5"/>
      <c r="B10" s="3" t="s">
        <v>9</v>
      </c>
      <c r="C10" s="3"/>
      <c r="D10" s="3"/>
    </row>
    <row r="11" spans="1:4">
      <c r="A11" s="5" t="s">
        <v>12</v>
      </c>
      <c r="B11" s="3" t="s">
        <v>13</v>
      </c>
      <c r="C11" s="3" t="s">
        <v>8</v>
      </c>
      <c r="D11" s="3">
        <v>687.18</v>
      </c>
    </row>
    <row r="12" spans="1:4">
      <c r="A12" s="5"/>
      <c r="B12" s="3" t="s">
        <v>14</v>
      </c>
      <c r="C12" s="3" t="s">
        <v>8</v>
      </c>
      <c r="D12" s="3">
        <v>178.9</v>
      </c>
    </row>
    <row r="13" spans="1:4">
      <c r="A13" s="5" t="s">
        <v>15</v>
      </c>
      <c r="B13" s="3" t="s">
        <v>16</v>
      </c>
      <c r="C13" s="3" t="s">
        <v>8</v>
      </c>
      <c r="D13" s="3"/>
    </row>
    <row r="14" spans="1:4">
      <c r="A14" s="5" t="s">
        <v>17</v>
      </c>
      <c r="B14" s="3" t="s">
        <v>18</v>
      </c>
      <c r="C14" s="3" t="s">
        <v>8</v>
      </c>
      <c r="D14" s="3"/>
    </row>
    <row r="15" spans="1:4">
      <c r="A15" s="5" t="s">
        <v>19</v>
      </c>
      <c r="B15" s="3" t="s">
        <v>20</v>
      </c>
      <c r="C15" s="3" t="s">
        <v>8</v>
      </c>
      <c r="D15" s="3"/>
    </row>
    <row r="16" spans="1:4" ht="15" customHeight="1">
      <c r="A16" s="5" t="s">
        <v>21</v>
      </c>
      <c r="B16" s="3" t="s">
        <v>22</v>
      </c>
      <c r="C16" s="3" t="s">
        <v>8</v>
      </c>
      <c r="D16" s="10">
        <f>D19+D20</f>
        <v>11996.800000000001</v>
      </c>
    </row>
    <row r="17" spans="1:4">
      <c r="A17" s="5"/>
      <c r="B17" s="3" t="s">
        <v>11</v>
      </c>
      <c r="C17" s="3"/>
      <c r="D17" s="3"/>
    </row>
    <row r="18" spans="1:4">
      <c r="A18" s="5"/>
      <c r="B18" s="3" t="s">
        <v>9</v>
      </c>
      <c r="C18" s="3"/>
      <c r="D18" s="3"/>
    </row>
    <row r="19" spans="1:4">
      <c r="A19" s="5" t="s">
        <v>23</v>
      </c>
      <c r="B19" s="3" t="s">
        <v>24</v>
      </c>
      <c r="C19" s="3" t="s">
        <v>8</v>
      </c>
      <c r="D19" s="3">
        <v>10916.1</v>
      </c>
    </row>
    <row r="20" spans="1:4">
      <c r="A20" s="5" t="s">
        <v>25</v>
      </c>
      <c r="B20" s="3" t="s">
        <v>26</v>
      </c>
      <c r="C20" s="3" t="s">
        <v>8</v>
      </c>
      <c r="D20" s="3">
        <v>1080.7</v>
      </c>
    </row>
    <row r="21" spans="1:4">
      <c r="A21" s="5" t="s">
        <v>27</v>
      </c>
      <c r="B21" s="3" t="s">
        <v>28</v>
      </c>
      <c r="C21" s="3" t="s">
        <v>8</v>
      </c>
      <c r="D21" s="10">
        <v>87.17</v>
      </c>
    </row>
    <row r="22" spans="1:4">
      <c r="A22" s="7">
        <v>4</v>
      </c>
      <c r="B22" s="3" t="s">
        <v>29</v>
      </c>
      <c r="C22" s="3" t="s">
        <v>8</v>
      </c>
      <c r="D22" s="10">
        <v>2236.5</v>
      </c>
    </row>
    <row r="23" spans="1:4">
      <c r="A23" s="3"/>
      <c r="B23" s="3" t="s">
        <v>9</v>
      </c>
      <c r="C23" s="3"/>
      <c r="D23" s="3"/>
    </row>
    <row r="24" spans="1:4" ht="40.5" customHeight="1">
      <c r="A24" s="5" t="s">
        <v>30</v>
      </c>
      <c r="B24" s="8" t="s">
        <v>31</v>
      </c>
      <c r="C24" s="3" t="s">
        <v>8</v>
      </c>
      <c r="D24" s="3">
        <v>2236.5</v>
      </c>
    </row>
    <row r="25" spans="1:4">
      <c r="A25" s="5" t="s">
        <v>32</v>
      </c>
      <c r="B25" s="3" t="s">
        <v>33</v>
      </c>
      <c r="C25" s="3" t="s">
        <v>8</v>
      </c>
      <c r="D25" s="10">
        <f>D27+D28+D29+D30+D31+D32+D33</f>
        <v>4003.3</v>
      </c>
    </row>
    <row r="26" spans="1:4">
      <c r="A26" s="5"/>
      <c r="B26" s="3" t="s">
        <v>9</v>
      </c>
      <c r="C26" s="3"/>
      <c r="D26" s="3"/>
    </row>
    <row r="27" spans="1:4">
      <c r="A27" s="5" t="s">
        <v>34</v>
      </c>
      <c r="B27" s="3" t="s">
        <v>35</v>
      </c>
      <c r="C27" s="3" t="s">
        <v>8</v>
      </c>
      <c r="D27" s="3"/>
    </row>
    <row r="28" spans="1:4" ht="44.25" customHeight="1">
      <c r="A28" s="5" t="s">
        <v>36</v>
      </c>
      <c r="B28" s="4" t="s">
        <v>37</v>
      </c>
      <c r="C28" s="3" t="s">
        <v>8</v>
      </c>
      <c r="D28" s="3"/>
    </row>
    <row r="29" spans="1:4" ht="36" customHeight="1">
      <c r="A29" s="5" t="s">
        <v>38</v>
      </c>
      <c r="B29" s="4" t="s">
        <v>39</v>
      </c>
      <c r="C29" s="3" t="s">
        <v>8</v>
      </c>
      <c r="D29" s="3">
        <v>14.3</v>
      </c>
    </row>
    <row r="30" spans="1:4">
      <c r="A30" s="5" t="s">
        <v>40</v>
      </c>
      <c r="B30" s="3" t="s">
        <v>41</v>
      </c>
      <c r="C30" s="3" t="s">
        <v>8</v>
      </c>
      <c r="D30" s="3"/>
    </row>
    <row r="31" spans="1:4">
      <c r="A31" s="5" t="s">
        <v>42</v>
      </c>
      <c r="B31" s="3" t="s">
        <v>43</v>
      </c>
      <c r="C31" s="3" t="s">
        <v>8</v>
      </c>
      <c r="D31" s="3">
        <v>69</v>
      </c>
    </row>
    <row r="32" spans="1:4" ht="37.5" customHeight="1">
      <c r="A32" s="5" t="s">
        <v>44</v>
      </c>
      <c r="B32" s="4" t="s">
        <v>45</v>
      </c>
      <c r="C32" s="3" t="s">
        <v>8</v>
      </c>
      <c r="D32" s="3"/>
    </row>
    <row r="33" spans="1:4" ht="23.25" customHeight="1">
      <c r="A33" s="5"/>
      <c r="B33" s="4" t="s">
        <v>103</v>
      </c>
      <c r="C33" s="3" t="s">
        <v>8</v>
      </c>
      <c r="D33" s="3">
        <v>3920</v>
      </c>
    </row>
    <row r="34" spans="1:4">
      <c r="A34" s="5" t="s">
        <v>47</v>
      </c>
      <c r="B34" s="11" t="s">
        <v>48</v>
      </c>
      <c r="C34" s="3" t="s">
        <v>8</v>
      </c>
      <c r="D34" s="10">
        <f>D35</f>
        <v>6588.4</v>
      </c>
    </row>
    <row r="35" spans="1:4" ht="36.75" customHeight="1">
      <c r="A35" s="7">
        <v>6</v>
      </c>
      <c r="B35" s="4" t="s">
        <v>49</v>
      </c>
      <c r="C35" s="3" t="s">
        <v>8</v>
      </c>
      <c r="D35" s="3">
        <f>D38+D39+D40+D41+D42+D43+D44+D45+D46+D47+D48+D49</f>
        <v>6588.4</v>
      </c>
    </row>
    <row r="36" spans="1:4">
      <c r="A36" s="3"/>
      <c r="B36" s="3" t="s">
        <v>11</v>
      </c>
      <c r="C36" s="3" t="s">
        <v>8</v>
      </c>
      <c r="D36" s="3"/>
    </row>
    <row r="37" spans="1:4">
      <c r="A37" s="3"/>
      <c r="B37" s="3" t="s">
        <v>9</v>
      </c>
      <c r="C37" s="3"/>
      <c r="D37" s="3"/>
    </row>
    <row r="38" spans="1:4" ht="37.5" customHeight="1">
      <c r="A38" s="5" t="s">
        <v>50</v>
      </c>
      <c r="B38" s="4" t="s">
        <v>51</v>
      </c>
      <c r="C38" s="3" t="s">
        <v>8</v>
      </c>
      <c r="D38" s="3">
        <v>4701.1000000000004</v>
      </c>
    </row>
    <row r="39" spans="1:4">
      <c r="A39" s="5" t="s">
        <v>52</v>
      </c>
      <c r="B39" s="3" t="s">
        <v>26</v>
      </c>
      <c r="C39" s="3" t="s">
        <v>8</v>
      </c>
      <c r="D39" s="3">
        <v>465.4</v>
      </c>
    </row>
    <row r="40" spans="1:4">
      <c r="A40" s="5" t="s">
        <v>53</v>
      </c>
      <c r="B40" s="3" t="s">
        <v>54</v>
      </c>
      <c r="C40" s="3" t="s">
        <v>8</v>
      </c>
      <c r="D40" s="3">
        <v>0</v>
      </c>
    </row>
    <row r="41" spans="1:4" ht="38.25" customHeight="1">
      <c r="A41" s="5" t="s">
        <v>55</v>
      </c>
      <c r="B41" s="4" t="s">
        <v>93</v>
      </c>
      <c r="C41" s="3" t="s">
        <v>8</v>
      </c>
      <c r="D41" s="3">
        <v>64.8</v>
      </c>
    </row>
    <row r="42" spans="1:4" ht="32.25" customHeight="1">
      <c r="A42" s="5" t="s">
        <v>56</v>
      </c>
      <c r="B42" s="4" t="s">
        <v>102</v>
      </c>
      <c r="C42" s="3" t="s">
        <v>8</v>
      </c>
      <c r="D42" s="3">
        <v>0</v>
      </c>
    </row>
    <row r="43" spans="1:4">
      <c r="A43" s="5" t="s">
        <v>57</v>
      </c>
      <c r="B43" s="3" t="s">
        <v>58</v>
      </c>
      <c r="C43" s="3" t="s">
        <v>8</v>
      </c>
      <c r="D43" s="3"/>
    </row>
    <row r="44" spans="1:4">
      <c r="A44" s="5" t="s">
        <v>59</v>
      </c>
      <c r="B44" s="3" t="s">
        <v>60</v>
      </c>
      <c r="C44" s="3" t="s">
        <v>8</v>
      </c>
      <c r="D44" s="3">
        <v>86.4</v>
      </c>
    </row>
    <row r="45" spans="1:4">
      <c r="A45" s="5" t="s">
        <v>61</v>
      </c>
      <c r="B45" s="3" t="s">
        <v>62</v>
      </c>
      <c r="C45" s="3" t="s">
        <v>8</v>
      </c>
      <c r="D45" s="3">
        <v>0</v>
      </c>
    </row>
    <row r="46" spans="1:4" ht="34.5" customHeight="1">
      <c r="A46" s="5" t="s">
        <v>63</v>
      </c>
      <c r="B46" s="4" t="s">
        <v>64</v>
      </c>
      <c r="C46" s="3" t="s">
        <v>8</v>
      </c>
      <c r="D46" s="3">
        <v>0</v>
      </c>
    </row>
    <row r="47" spans="1:4" ht="24.75" customHeight="1">
      <c r="A47" s="5" t="s">
        <v>65</v>
      </c>
      <c r="B47" s="4" t="s">
        <v>94</v>
      </c>
      <c r="C47" s="3" t="s">
        <v>8</v>
      </c>
      <c r="D47" s="3">
        <v>14</v>
      </c>
    </row>
    <row r="48" spans="1:4">
      <c r="A48" s="5" t="s">
        <v>65</v>
      </c>
      <c r="B48" s="9" t="s">
        <v>66</v>
      </c>
      <c r="C48" s="3" t="s">
        <v>8</v>
      </c>
      <c r="D48" s="3">
        <v>10</v>
      </c>
    </row>
    <row r="49" spans="1:4" ht="36" customHeight="1">
      <c r="A49" s="5" t="s">
        <v>67</v>
      </c>
      <c r="B49" s="4" t="s">
        <v>68</v>
      </c>
      <c r="C49" s="3" t="s">
        <v>8</v>
      </c>
      <c r="D49" s="10">
        <f>D50+D51+D52</f>
        <v>1246.7</v>
      </c>
    </row>
    <row r="50" spans="1:4" ht="19.5" customHeight="1">
      <c r="A50" s="5"/>
      <c r="B50" s="4" t="s">
        <v>69</v>
      </c>
      <c r="C50" s="3" t="s">
        <v>8</v>
      </c>
      <c r="D50" s="3">
        <v>1077.0999999999999</v>
      </c>
    </row>
    <row r="51" spans="1:4" ht="18.75" customHeight="1">
      <c r="A51" s="5"/>
      <c r="B51" s="4" t="s">
        <v>104</v>
      </c>
      <c r="C51" s="3" t="s">
        <v>8</v>
      </c>
      <c r="D51" s="3">
        <v>63.9</v>
      </c>
    </row>
    <row r="52" spans="1:4" ht="17.25" customHeight="1">
      <c r="A52" s="5"/>
      <c r="B52" s="4" t="s">
        <v>96</v>
      </c>
      <c r="C52" s="3" t="s">
        <v>8</v>
      </c>
      <c r="D52" s="3">
        <v>105.7</v>
      </c>
    </row>
    <row r="53" spans="1:4" ht="26.25" customHeight="1">
      <c r="A53" s="7">
        <v>7</v>
      </c>
      <c r="B53" s="4" t="s">
        <v>70</v>
      </c>
      <c r="C53" s="3" t="s">
        <v>8</v>
      </c>
      <c r="D53" s="3">
        <v>0</v>
      </c>
    </row>
    <row r="54" spans="1:4">
      <c r="A54" s="3" t="s">
        <v>71</v>
      </c>
      <c r="B54" s="3" t="s">
        <v>72</v>
      </c>
      <c r="C54" s="3" t="s">
        <v>8</v>
      </c>
      <c r="D54" s="10">
        <f>D6+D34</f>
        <v>25778.25</v>
      </c>
    </row>
    <row r="55" spans="1:4">
      <c r="A55" s="3" t="s">
        <v>73</v>
      </c>
      <c r="B55" s="3" t="s">
        <v>74</v>
      </c>
      <c r="C55" s="3" t="s">
        <v>8</v>
      </c>
      <c r="D55" s="3">
        <v>500</v>
      </c>
    </row>
    <row r="56" spans="1:4">
      <c r="A56" s="3" t="s">
        <v>75</v>
      </c>
      <c r="B56" s="3" t="s">
        <v>76</v>
      </c>
      <c r="C56" s="3" t="s">
        <v>8</v>
      </c>
      <c r="D56" s="10">
        <f>D54+D55</f>
        <v>26278.25</v>
      </c>
    </row>
    <row r="57" spans="1:4">
      <c r="A57" s="3" t="s">
        <v>77</v>
      </c>
      <c r="B57" s="3" t="s">
        <v>78</v>
      </c>
      <c r="C57" s="3" t="s">
        <v>79</v>
      </c>
      <c r="D57" s="3">
        <v>42.456000000000003</v>
      </c>
    </row>
    <row r="58" spans="1:4">
      <c r="A58" s="3"/>
      <c r="B58" s="3" t="s">
        <v>105</v>
      </c>
      <c r="C58" s="3" t="s">
        <v>85</v>
      </c>
      <c r="D58" s="16">
        <f>D56/D57</f>
        <v>618.95256265309968</v>
      </c>
    </row>
    <row r="59" spans="1:4">
      <c r="A59" s="3" t="s">
        <v>80</v>
      </c>
      <c r="B59" s="3" t="s">
        <v>81</v>
      </c>
      <c r="C59" s="3" t="s">
        <v>82</v>
      </c>
      <c r="D59" s="3">
        <v>3.6</v>
      </c>
    </row>
    <row r="60" spans="1:4">
      <c r="A60" s="3"/>
      <c r="B60" s="3"/>
      <c r="C60" s="3" t="s">
        <v>79</v>
      </c>
      <c r="D60" s="3">
        <v>1850.4</v>
      </c>
    </row>
    <row r="61" spans="1:4">
      <c r="A61" s="9" t="s">
        <v>83</v>
      </c>
      <c r="B61" s="3" t="s">
        <v>84</v>
      </c>
      <c r="C61" s="3" t="s">
        <v>85</v>
      </c>
      <c r="D61" s="12">
        <f>D56/D57</f>
        <v>618.95256265309968</v>
      </c>
    </row>
    <row r="63" spans="1:4">
      <c r="B63" s="23" t="s">
        <v>107</v>
      </c>
      <c r="C63" s="23"/>
      <c r="D63" s="23"/>
    </row>
    <row r="64" spans="1:4" ht="9.75" customHeight="1"/>
    <row r="65" spans="2:4">
      <c r="B65" s="23" t="s">
        <v>108</v>
      </c>
      <c r="C65" s="23"/>
      <c r="D65" s="23"/>
    </row>
  </sheetData>
  <mergeCells count="5">
    <mergeCell ref="A2:B2"/>
    <mergeCell ref="B3:C3"/>
    <mergeCell ref="A4:D4"/>
    <mergeCell ref="B63:D63"/>
    <mergeCell ref="B65:D65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71"/>
  <sheetViews>
    <sheetView tabSelected="1" view="pageBreakPreview" topLeftCell="A52" zoomScale="60" workbookViewId="0">
      <selection activeCell="F58" sqref="F58"/>
    </sheetView>
  </sheetViews>
  <sheetFormatPr defaultRowHeight="15"/>
  <cols>
    <col min="2" max="2" width="32" customWidth="1"/>
    <col min="3" max="3" width="14.140625" customWidth="1"/>
    <col min="4" max="4" width="12.85546875" customWidth="1"/>
    <col min="5" max="5" width="17.140625" customWidth="1"/>
    <col min="6" max="6" width="17.42578125" customWidth="1"/>
  </cols>
  <sheetData>
    <row r="2" spans="1:6" ht="15.75">
      <c r="A2" s="20" t="s">
        <v>0</v>
      </c>
      <c r="B2" s="20"/>
      <c r="C2" s="1"/>
      <c r="D2" s="1"/>
    </row>
    <row r="3" spans="1:6" ht="15.75">
      <c r="A3" s="18"/>
      <c r="B3" s="22" t="s">
        <v>101</v>
      </c>
      <c r="C3" s="22"/>
      <c r="D3" s="1"/>
    </row>
    <row r="4" spans="1:6" ht="15.75">
      <c r="A4" s="21" t="s">
        <v>98</v>
      </c>
      <c r="B4" s="21"/>
      <c r="C4" s="21"/>
      <c r="D4" s="21"/>
    </row>
    <row r="5" spans="1:6" ht="24.75" customHeight="1">
      <c r="A5" s="30" t="s">
        <v>2</v>
      </c>
      <c r="B5" s="28" t="s">
        <v>3</v>
      </c>
      <c r="C5" s="28" t="s">
        <v>4</v>
      </c>
      <c r="D5" s="25" t="s">
        <v>5</v>
      </c>
      <c r="E5" s="26"/>
      <c r="F5" s="27"/>
    </row>
    <row r="6" spans="1:6" s="1" customFormat="1" ht="21" customHeight="1">
      <c r="A6" s="31"/>
      <c r="B6" s="29"/>
      <c r="C6" s="29"/>
      <c r="D6" s="24" t="s">
        <v>111</v>
      </c>
      <c r="E6" s="3" t="s">
        <v>109</v>
      </c>
      <c r="F6" s="3" t="s">
        <v>110</v>
      </c>
    </row>
    <row r="7" spans="1:6" ht="45.75" customHeight="1">
      <c r="A7" s="3" t="s">
        <v>6</v>
      </c>
      <c r="B7" s="4" t="s">
        <v>7</v>
      </c>
      <c r="C7" s="3" t="s">
        <v>8</v>
      </c>
      <c r="D7" s="10">
        <f>D9+D17+D22+D26+D23</f>
        <v>19189.850000000002</v>
      </c>
      <c r="E7" s="10">
        <f>D7-F7</f>
        <v>16584.520000000004</v>
      </c>
      <c r="F7" s="10">
        <f>F9+F17+F22+F23+F26</f>
        <v>2605.33</v>
      </c>
    </row>
    <row r="8" spans="1:6">
      <c r="A8" s="5"/>
      <c r="B8" s="3" t="s">
        <v>9</v>
      </c>
      <c r="C8" s="6"/>
      <c r="D8" s="3"/>
      <c r="E8" s="3"/>
      <c r="F8" s="3"/>
    </row>
    <row r="9" spans="1:6">
      <c r="A9" s="5">
        <v>1</v>
      </c>
      <c r="B9" s="3" t="s">
        <v>10</v>
      </c>
      <c r="C9" s="3" t="s">
        <v>8</v>
      </c>
      <c r="D9" s="3">
        <f>D12+D13+D14+D15+D16</f>
        <v>866.07999999999993</v>
      </c>
      <c r="E9" s="3">
        <f>D9-F9</f>
        <v>856.28</v>
      </c>
      <c r="F9" s="3">
        <f>F12+F13</f>
        <v>9.8000000000000007</v>
      </c>
    </row>
    <row r="10" spans="1:6">
      <c r="A10" s="5"/>
      <c r="B10" s="3" t="s">
        <v>11</v>
      </c>
      <c r="C10" s="3"/>
      <c r="D10" s="3"/>
      <c r="E10" s="3"/>
      <c r="F10" s="3"/>
    </row>
    <row r="11" spans="1:6">
      <c r="A11" s="5"/>
      <c r="B11" s="3" t="s">
        <v>9</v>
      </c>
      <c r="C11" s="3"/>
      <c r="D11" s="3"/>
      <c r="E11" s="3"/>
      <c r="F11" s="3"/>
    </row>
    <row r="12" spans="1:6">
      <c r="A12" s="5" t="s">
        <v>12</v>
      </c>
      <c r="B12" s="3" t="s">
        <v>13</v>
      </c>
      <c r="C12" s="3" t="s">
        <v>8</v>
      </c>
      <c r="D12" s="3">
        <v>687.18</v>
      </c>
      <c r="E12" s="3">
        <f>D12-F12</f>
        <v>677.38</v>
      </c>
      <c r="F12" s="3">
        <v>9.8000000000000007</v>
      </c>
    </row>
    <row r="13" spans="1:6">
      <c r="A13" s="5"/>
      <c r="B13" s="3" t="s">
        <v>14</v>
      </c>
      <c r="C13" s="3" t="s">
        <v>8</v>
      </c>
      <c r="D13" s="3">
        <v>178.9</v>
      </c>
      <c r="E13" s="3">
        <f>D13-F13</f>
        <v>178.9</v>
      </c>
      <c r="F13" s="3">
        <v>0</v>
      </c>
    </row>
    <row r="14" spans="1:6">
      <c r="A14" s="5" t="s">
        <v>15</v>
      </c>
      <c r="B14" s="3" t="s">
        <v>16</v>
      </c>
      <c r="C14" s="3" t="s">
        <v>8</v>
      </c>
      <c r="D14" s="3"/>
      <c r="E14" s="3"/>
      <c r="F14" s="3"/>
    </row>
    <row r="15" spans="1:6">
      <c r="A15" s="5" t="s">
        <v>17</v>
      </c>
      <c r="B15" s="3" t="s">
        <v>18</v>
      </c>
      <c r="C15" s="3" t="s">
        <v>8</v>
      </c>
      <c r="D15" s="3"/>
      <c r="E15" s="3"/>
      <c r="F15" s="3"/>
    </row>
    <row r="16" spans="1:6">
      <c r="A16" s="5" t="s">
        <v>19</v>
      </c>
      <c r="B16" s="3" t="s">
        <v>20</v>
      </c>
      <c r="C16" s="3" t="s">
        <v>8</v>
      </c>
      <c r="D16" s="3"/>
      <c r="E16" s="3"/>
      <c r="F16" s="3"/>
    </row>
    <row r="17" spans="1:6">
      <c r="A17" s="5" t="s">
        <v>21</v>
      </c>
      <c r="B17" s="3" t="s">
        <v>22</v>
      </c>
      <c r="C17" s="3" t="s">
        <v>8</v>
      </c>
      <c r="D17" s="10">
        <f>D20+D21</f>
        <v>11996.800000000001</v>
      </c>
      <c r="E17" s="10">
        <f t="shared" ref="E17:F17" si="0">E20+E21</f>
        <v>10125.220000000001</v>
      </c>
      <c r="F17" s="10">
        <f t="shared" si="0"/>
        <v>1871.58</v>
      </c>
    </row>
    <row r="18" spans="1:6">
      <c r="A18" s="5"/>
      <c r="B18" s="3" t="s">
        <v>11</v>
      </c>
      <c r="C18" s="3"/>
      <c r="D18" s="3"/>
      <c r="E18" s="3"/>
      <c r="F18" s="3"/>
    </row>
    <row r="19" spans="1:6">
      <c r="A19" s="5"/>
      <c r="B19" s="3" t="s">
        <v>9</v>
      </c>
      <c r="C19" s="3"/>
      <c r="D19" s="3"/>
      <c r="E19" s="3"/>
      <c r="F19" s="3"/>
    </row>
    <row r="20" spans="1:6">
      <c r="A20" s="5" t="s">
        <v>23</v>
      </c>
      <c r="B20" s="3" t="s">
        <v>24</v>
      </c>
      <c r="C20" s="3" t="s">
        <v>8</v>
      </c>
      <c r="D20" s="3">
        <v>10916.1</v>
      </c>
      <c r="E20" s="3">
        <f>D20-F20</f>
        <v>9213.1200000000008</v>
      </c>
      <c r="F20" s="3">
        <v>1702.98</v>
      </c>
    </row>
    <row r="21" spans="1:6">
      <c r="A21" s="5" t="s">
        <v>25</v>
      </c>
      <c r="B21" s="3" t="s">
        <v>26</v>
      </c>
      <c r="C21" s="3" t="s">
        <v>8</v>
      </c>
      <c r="D21" s="3">
        <v>1080.7</v>
      </c>
      <c r="E21" s="3">
        <f>D21-F21</f>
        <v>912.1</v>
      </c>
      <c r="F21" s="3">
        <v>168.6</v>
      </c>
    </row>
    <row r="22" spans="1:6">
      <c r="A22" s="5" t="s">
        <v>27</v>
      </c>
      <c r="B22" s="3" t="s">
        <v>28</v>
      </c>
      <c r="C22" s="3" t="s">
        <v>8</v>
      </c>
      <c r="D22" s="10">
        <v>87.17</v>
      </c>
      <c r="E22" s="10">
        <f>D22-F22</f>
        <v>87.17</v>
      </c>
      <c r="F22" s="10">
        <v>0</v>
      </c>
    </row>
    <row r="23" spans="1:6">
      <c r="A23" s="7">
        <v>4</v>
      </c>
      <c r="B23" s="3" t="s">
        <v>29</v>
      </c>
      <c r="C23" s="3" t="s">
        <v>8</v>
      </c>
      <c r="D23" s="10">
        <v>2236.5</v>
      </c>
      <c r="E23" s="10">
        <f>D23-F23</f>
        <v>2236.5</v>
      </c>
      <c r="F23" s="10">
        <v>0</v>
      </c>
    </row>
    <row r="24" spans="1:6">
      <c r="A24" s="3"/>
      <c r="B24" s="3" t="s">
        <v>9</v>
      </c>
      <c r="C24" s="3"/>
      <c r="D24" s="3"/>
      <c r="E24" s="3"/>
      <c r="F24" s="3"/>
    </row>
    <row r="25" spans="1:6" ht="45.75" customHeight="1">
      <c r="A25" s="5" t="s">
        <v>30</v>
      </c>
      <c r="B25" s="8" t="s">
        <v>31</v>
      </c>
      <c r="C25" s="3" t="s">
        <v>8</v>
      </c>
      <c r="D25" s="3">
        <v>2236.5</v>
      </c>
      <c r="E25" s="3">
        <f>D25-F25</f>
        <v>2236.5</v>
      </c>
      <c r="F25" s="3">
        <v>0</v>
      </c>
    </row>
    <row r="26" spans="1:6">
      <c r="A26" s="5" t="s">
        <v>32</v>
      </c>
      <c r="B26" s="3" t="s">
        <v>33</v>
      </c>
      <c r="C26" s="3" t="s">
        <v>8</v>
      </c>
      <c r="D26" s="10">
        <f>D28+D29+D30+D31+D32+D33+D34</f>
        <v>4003.3</v>
      </c>
      <c r="E26" s="10">
        <f>D26-F26</f>
        <v>3279.3500000000004</v>
      </c>
      <c r="F26" s="10">
        <f>F30+F32+F34</f>
        <v>723.95</v>
      </c>
    </row>
    <row r="27" spans="1:6">
      <c r="A27" s="5"/>
      <c r="B27" s="3" t="s">
        <v>9</v>
      </c>
      <c r="C27" s="3"/>
      <c r="D27" s="3"/>
      <c r="E27" s="3"/>
      <c r="F27" s="3"/>
    </row>
    <row r="28" spans="1:6">
      <c r="A28" s="5" t="s">
        <v>34</v>
      </c>
      <c r="B28" s="3" t="s">
        <v>35</v>
      </c>
      <c r="C28" s="3" t="s">
        <v>8</v>
      </c>
      <c r="D28" s="3"/>
      <c r="E28" s="3"/>
      <c r="F28" s="3"/>
    </row>
    <row r="29" spans="1:6" ht="43.5" customHeight="1">
      <c r="A29" s="5" t="s">
        <v>36</v>
      </c>
      <c r="B29" s="4" t="s">
        <v>37</v>
      </c>
      <c r="C29" s="3" t="s">
        <v>8</v>
      </c>
      <c r="D29" s="3"/>
      <c r="E29" s="3"/>
      <c r="F29" s="3"/>
    </row>
    <row r="30" spans="1:6" ht="25.5" customHeight="1">
      <c r="A30" s="5" t="s">
        <v>38</v>
      </c>
      <c r="B30" s="4" t="s">
        <v>39</v>
      </c>
      <c r="C30" s="3" t="s">
        <v>8</v>
      </c>
      <c r="D30" s="3">
        <v>14.3</v>
      </c>
      <c r="E30" s="3">
        <f>D30-F30</f>
        <v>10.350000000000001</v>
      </c>
      <c r="F30" s="3">
        <v>3.95</v>
      </c>
    </row>
    <row r="31" spans="1:6">
      <c r="A31" s="5" t="s">
        <v>40</v>
      </c>
      <c r="B31" s="3" t="s">
        <v>41</v>
      </c>
      <c r="C31" s="3" t="s">
        <v>8</v>
      </c>
      <c r="D31" s="3"/>
      <c r="E31" s="3"/>
      <c r="F31" s="3"/>
    </row>
    <row r="32" spans="1:6">
      <c r="A32" s="5" t="s">
        <v>42</v>
      </c>
      <c r="B32" s="3" t="s">
        <v>43</v>
      </c>
      <c r="C32" s="3" t="s">
        <v>8</v>
      </c>
      <c r="D32" s="3">
        <v>69</v>
      </c>
      <c r="E32" s="3">
        <f>D32-F32</f>
        <v>69</v>
      </c>
      <c r="F32" s="3">
        <v>0</v>
      </c>
    </row>
    <row r="33" spans="1:6" ht="33" customHeight="1">
      <c r="A33" s="5" t="s">
        <v>44</v>
      </c>
      <c r="B33" s="4" t="s">
        <v>45</v>
      </c>
      <c r="C33" s="3" t="s">
        <v>8</v>
      </c>
      <c r="D33" s="3"/>
      <c r="E33" s="3"/>
      <c r="F33" s="3"/>
    </row>
    <row r="34" spans="1:6" ht="28.5" customHeight="1">
      <c r="A34" s="5"/>
      <c r="B34" s="4" t="s">
        <v>103</v>
      </c>
      <c r="C34" s="3" t="s">
        <v>8</v>
      </c>
      <c r="D34" s="3">
        <v>3920</v>
      </c>
      <c r="E34" s="3">
        <f>D34-F34</f>
        <v>3200</v>
      </c>
      <c r="F34" s="3">
        <v>720</v>
      </c>
    </row>
    <row r="35" spans="1:6">
      <c r="A35" s="5" t="s">
        <v>47</v>
      </c>
      <c r="B35" s="11" t="s">
        <v>48</v>
      </c>
      <c r="C35" s="3" t="s">
        <v>8</v>
      </c>
      <c r="D35" s="10">
        <f>D36</f>
        <v>6588.4</v>
      </c>
      <c r="E35" s="10">
        <f t="shared" ref="E35:F35" si="1">E36</f>
        <v>6588.4</v>
      </c>
      <c r="F35" s="10">
        <f t="shared" si="1"/>
        <v>0</v>
      </c>
    </row>
    <row r="36" spans="1:6" ht="27.75" customHeight="1">
      <c r="A36" s="7">
        <v>6</v>
      </c>
      <c r="B36" s="4" t="s">
        <v>49</v>
      </c>
      <c r="C36" s="3" t="s">
        <v>8</v>
      </c>
      <c r="D36" s="3">
        <f>D39+D40+D41+D42+D43+D44+D45+D46+D47+D48+D49+D50+D54</f>
        <v>6588.4</v>
      </c>
      <c r="E36" s="3">
        <f t="shared" ref="E36:F36" si="2">E39+E40+E41+E42+E43+E44+E45+E46+E47+E48+E49+E50+E54</f>
        <v>6588.4</v>
      </c>
      <c r="F36" s="3">
        <f t="shared" si="2"/>
        <v>0</v>
      </c>
    </row>
    <row r="37" spans="1:6">
      <c r="A37" s="3"/>
      <c r="B37" s="3" t="s">
        <v>11</v>
      </c>
      <c r="C37" s="3" t="s">
        <v>8</v>
      </c>
      <c r="D37" s="3"/>
      <c r="E37" s="3"/>
      <c r="F37" s="3"/>
    </row>
    <row r="38" spans="1:6">
      <c r="A38" s="3"/>
      <c r="B38" s="3" t="s">
        <v>9</v>
      </c>
      <c r="C38" s="3"/>
      <c r="D38" s="3"/>
      <c r="E38" s="3"/>
      <c r="F38" s="3"/>
    </row>
    <row r="39" spans="1:6" ht="31.5" customHeight="1">
      <c r="A39" s="5" t="s">
        <v>50</v>
      </c>
      <c r="B39" s="4" t="s">
        <v>51</v>
      </c>
      <c r="C39" s="3" t="s">
        <v>8</v>
      </c>
      <c r="D39" s="3">
        <v>4701.1000000000004</v>
      </c>
      <c r="E39" s="3">
        <f>D39-F39</f>
        <v>4701.1000000000004</v>
      </c>
      <c r="F39" s="3">
        <v>0</v>
      </c>
    </row>
    <row r="40" spans="1:6">
      <c r="A40" s="5" t="s">
        <v>52</v>
      </c>
      <c r="B40" s="3" t="s">
        <v>26</v>
      </c>
      <c r="C40" s="3" t="s">
        <v>8</v>
      </c>
      <c r="D40" s="3">
        <v>465.4</v>
      </c>
      <c r="E40" s="3">
        <f>D40-F40</f>
        <v>465.4</v>
      </c>
      <c r="F40" s="3">
        <v>0</v>
      </c>
    </row>
    <row r="41" spans="1:6">
      <c r="A41" s="5" t="s">
        <v>53</v>
      </c>
      <c r="B41" s="3" t="s">
        <v>54</v>
      </c>
      <c r="C41" s="3" t="s">
        <v>8</v>
      </c>
      <c r="D41" s="3">
        <v>0</v>
      </c>
      <c r="E41" s="3">
        <f>D41-F41</f>
        <v>0</v>
      </c>
      <c r="F41" s="3">
        <v>0</v>
      </c>
    </row>
    <row r="42" spans="1:6" ht="27" customHeight="1">
      <c r="A42" s="5" t="s">
        <v>55</v>
      </c>
      <c r="B42" s="4" t="s">
        <v>93</v>
      </c>
      <c r="C42" s="3" t="s">
        <v>8</v>
      </c>
      <c r="D42" s="3">
        <v>64.8</v>
      </c>
      <c r="E42" s="3">
        <f>D42-F42</f>
        <v>64.8</v>
      </c>
      <c r="F42" s="3">
        <v>0</v>
      </c>
    </row>
    <row r="43" spans="1:6" ht="19.5" customHeight="1">
      <c r="A43" s="5" t="s">
        <v>56</v>
      </c>
      <c r="B43" s="4" t="s">
        <v>102</v>
      </c>
      <c r="C43" s="3" t="s">
        <v>8</v>
      </c>
      <c r="D43" s="3">
        <v>0</v>
      </c>
      <c r="E43" s="3">
        <v>0</v>
      </c>
      <c r="F43" s="3">
        <v>0</v>
      </c>
    </row>
    <row r="44" spans="1:6">
      <c r="A44" s="5" t="s">
        <v>57</v>
      </c>
      <c r="B44" s="3" t="s">
        <v>58</v>
      </c>
      <c r="C44" s="3" t="s">
        <v>8</v>
      </c>
      <c r="D44" s="3"/>
      <c r="E44" s="3"/>
      <c r="F44" s="3"/>
    </row>
    <row r="45" spans="1:6">
      <c r="A45" s="5" t="s">
        <v>59</v>
      </c>
      <c r="B45" s="3" t="s">
        <v>60</v>
      </c>
      <c r="C45" s="3" t="s">
        <v>8</v>
      </c>
      <c r="D45" s="3">
        <v>86.4</v>
      </c>
      <c r="E45" s="3">
        <f>D45-F45</f>
        <v>86.4</v>
      </c>
      <c r="F45" s="3">
        <v>0</v>
      </c>
    </row>
    <row r="46" spans="1:6">
      <c r="A46" s="5" t="s">
        <v>61</v>
      </c>
      <c r="B46" s="3" t="s">
        <v>62</v>
      </c>
      <c r="C46" s="3" t="s">
        <v>8</v>
      </c>
      <c r="D46" s="3">
        <v>0</v>
      </c>
      <c r="E46" s="3">
        <f>D46-F46</f>
        <v>0</v>
      </c>
      <c r="F46" s="3">
        <v>0</v>
      </c>
    </row>
    <row r="47" spans="1:6" ht="38.25" customHeight="1">
      <c r="A47" s="5" t="s">
        <v>63</v>
      </c>
      <c r="B47" s="4" t="s">
        <v>64</v>
      </c>
      <c r="C47" s="3" t="s">
        <v>8</v>
      </c>
      <c r="D47" s="3">
        <v>0</v>
      </c>
      <c r="E47" s="3">
        <f>D47-F47</f>
        <v>0</v>
      </c>
      <c r="F47" s="3">
        <v>0</v>
      </c>
    </row>
    <row r="48" spans="1:6" ht="24" customHeight="1">
      <c r="A48" s="5" t="s">
        <v>65</v>
      </c>
      <c r="B48" s="4" t="s">
        <v>94</v>
      </c>
      <c r="C48" s="3" t="s">
        <v>8</v>
      </c>
      <c r="D48" s="3">
        <v>14</v>
      </c>
      <c r="E48" s="3">
        <f>D48-F48</f>
        <v>14</v>
      </c>
      <c r="F48" s="3">
        <v>0</v>
      </c>
    </row>
    <row r="49" spans="1:6">
      <c r="A49" s="5" t="s">
        <v>65</v>
      </c>
      <c r="B49" s="9" t="s">
        <v>66</v>
      </c>
      <c r="C49" s="3" t="s">
        <v>8</v>
      </c>
      <c r="D49" s="3">
        <v>10</v>
      </c>
      <c r="E49" s="3">
        <f>D49-F49</f>
        <v>10</v>
      </c>
      <c r="F49" s="3">
        <v>0</v>
      </c>
    </row>
    <row r="50" spans="1:6" ht="30.75" customHeight="1">
      <c r="A50" s="5" t="s">
        <v>67</v>
      </c>
      <c r="B50" s="4" t="s">
        <v>68</v>
      </c>
      <c r="C50" s="3" t="s">
        <v>8</v>
      </c>
      <c r="D50" s="10">
        <f>D51+D52+D53</f>
        <v>1246.7</v>
      </c>
      <c r="E50" s="10">
        <f>D50-F50</f>
        <v>1246.7</v>
      </c>
      <c r="F50" s="10">
        <v>0</v>
      </c>
    </row>
    <row r="51" spans="1:6" ht="15.75" customHeight="1">
      <c r="A51" s="5"/>
      <c r="B51" s="4" t="s">
        <v>69</v>
      </c>
      <c r="C51" s="3" t="s">
        <v>8</v>
      </c>
      <c r="D51" s="3">
        <v>1077.0999999999999</v>
      </c>
      <c r="E51" s="3">
        <f>D51-F51</f>
        <v>1077.0999999999999</v>
      </c>
      <c r="F51" s="3">
        <v>0</v>
      </c>
    </row>
    <row r="52" spans="1:6" ht="18.75" customHeight="1">
      <c r="A52" s="5"/>
      <c r="B52" s="4" t="s">
        <v>104</v>
      </c>
      <c r="C52" s="3" t="s">
        <v>8</v>
      </c>
      <c r="D52" s="3">
        <v>63.9</v>
      </c>
      <c r="E52" s="3">
        <f>D52-F52</f>
        <v>63.9</v>
      </c>
      <c r="F52" s="3">
        <v>0</v>
      </c>
    </row>
    <row r="53" spans="1:6" ht="24.75" customHeight="1">
      <c r="A53" s="5"/>
      <c r="B53" s="4" t="s">
        <v>96</v>
      </c>
      <c r="C53" s="3" t="s">
        <v>8</v>
      </c>
      <c r="D53" s="3">
        <v>105.7</v>
      </c>
      <c r="E53" s="3">
        <f>D53-F53</f>
        <v>105.7</v>
      </c>
      <c r="F53" s="3">
        <v>0</v>
      </c>
    </row>
    <row r="54" spans="1:6" ht="32.25" customHeight="1">
      <c r="A54" s="7">
        <v>7</v>
      </c>
      <c r="B54" s="4" t="s">
        <v>70</v>
      </c>
      <c r="C54" s="3" t="s">
        <v>8</v>
      </c>
      <c r="D54" s="3">
        <v>0</v>
      </c>
      <c r="E54" s="3">
        <f>D54-F54</f>
        <v>0</v>
      </c>
      <c r="F54" s="3">
        <v>0</v>
      </c>
    </row>
    <row r="55" spans="1:6">
      <c r="A55" s="3" t="s">
        <v>71</v>
      </c>
      <c r="B55" s="3" t="s">
        <v>72</v>
      </c>
      <c r="C55" s="3" t="s">
        <v>8</v>
      </c>
      <c r="D55" s="10">
        <f>D7+D35</f>
        <v>25778.25</v>
      </c>
      <c r="E55" s="10">
        <f>D55-F55</f>
        <v>23172.92</v>
      </c>
      <c r="F55" s="10">
        <f>F7+F35</f>
        <v>2605.33</v>
      </c>
    </row>
    <row r="56" spans="1:6">
      <c r="A56" s="3" t="s">
        <v>73</v>
      </c>
      <c r="B56" s="3" t="s">
        <v>74</v>
      </c>
      <c r="C56" s="3" t="s">
        <v>8</v>
      </c>
      <c r="D56" s="3">
        <v>500</v>
      </c>
      <c r="E56" s="3">
        <v>250</v>
      </c>
      <c r="F56" s="3">
        <v>250</v>
      </c>
    </row>
    <row r="57" spans="1:6">
      <c r="A57" s="3" t="s">
        <v>75</v>
      </c>
      <c r="B57" s="3" t="s">
        <v>76</v>
      </c>
      <c r="C57" s="3" t="s">
        <v>8</v>
      </c>
      <c r="D57" s="10">
        <f>D55+D56</f>
        <v>26278.25</v>
      </c>
      <c r="E57" s="3">
        <f>E55+E56</f>
        <v>23422.92</v>
      </c>
      <c r="F57" s="3">
        <f>F55+F56</f>
        <v>2855.33</v>
      </c>
    </row>
    <row r="58" spans="1:6">
      <c r="A58" s="3" t="s">
        <v>77</v>
      </c>
      <c r="B58" s="3" t="s">
        <v>78</v>
      </c>
      <c r="C58" s="3" t="s">
        <v>79</v>
      </c>
      <c r="D58" s="3">
        <v>42.456000000000003</v>
      </c>
      <c r="E58" s="3">
        <v>42.456000000000003</v>
      </c>
      <c r="F58" s="3">
        <v>42.456000000000003</v>
      </c>
    </row>
    <row r="59" spans="1:6">
      <c r="A59" s="3"/>
      <c r="B59" s="3" t="s">
        <v>105</v>
      </c>
      <c r="C59" s="3" t="s">
        <v>85</v>
      </c>
      <c r="D59" s="16">
        <f>D57/D58</f>
        <v>618.95256265309968</v>
      </c>
      <c r="E59" s="16">
        <f t="shared" ref="E59:F59" si="3">E57/E58</f>
        <v>551.69869983041258</v>
      </c>
      <c r="F59" s="16">
        <f t="shared" si="3"/>
        <v>67.253862822687012</v>
      </c>
    </row>
    <row r="60" spans="1:6">
      <c r="A60" s="3" t="s">
        <v>80</v>
      </c>
      <c r="B60" s="3" t="s">
        <v>81</v>
      </c>
      <c r="C60" s="3" t="s">
        <v>82</v>
      </c>
      <c r="D60" s="3">
        <v>3.6</v>
      </c>
      <c r="E60" s="3">
        <v>3.6</v>
      </c>
      <c r="F60" s="3">
        <v>0</v>
      </c>
    </row>
    <row r="61" spans="1:6">
      <c r="A61" s="3"/>
      <c r="B61" s="3"/>
      <c r="C61" s="3" t="s">
        <v>79</v>
      </c>
      <c r="D61" s="3">
        <v>1850.4</v>
      </c>
      <c r="E61" s="3">
        <v>1850.4</v>
      </c>
      <c r="F61" s="3">
        <v>0</v>
      </c>
    </row>
    <row r="62" spans="1:6">
      <c r="A62" s="9" t="s">
        <v>83</v>
      </c>
      <c r="B62" s="3" t="s">
        <v>84</v>
      </c>
      <c r="C62" s="3" t="s">
        <v>85</v>
      </c>
      <c r="D62" s="12">
        <f>D57/D58</f>
        <v>618.95256265309968</v>
      </c>
      <c r="E62" s="3">
        <v>551.70000000000005</v>
      </c>
      <c r="F62" s="3">
        <v>67.25</v>
      </c>
    </row>
    <row r="63" spans="1:6">
      <c r="A63" s="9" t="s">
        <v>86</v>
      </c>
      <c r="B63" s="3" t="s">
        <v>87</v>
      </c>
      <c r="C63" s="3" t="s">
        <v>79</v>
      </c>
      <c r="D63" s="3">
        <v>51.414000000000001</v>
      </c>
      <c r="E63" s="3">
        <f>D63-F63</f>
        <v>0</v>
      </c>
      <c r="F63" s="3">
        <v>51.414000000000001</v>
      </c>
    </row>
    <row r="64" spans="1:6">
      <c r="A64" s="9"/>
      <c r="B64" s="3"/>
      <c r="C64" s="3" t="s">
        <v>8</v>
      </c>
      <c r="D64" s="12">
        <f>D63*D65</f>
        <v>4970.859762</v>
      </c>
      <c r="E64" s="12">
        <f>D64-F64</f>
        <v>-2.3799999962648144E-4</v>
      </c>
      <c r="F64" s="3">
        <v>4970.8599999999997</v>
      </c>
    </row>
    <row r="65" spans="1:6">
      <c r="A65" s="9" t="s">
        <v>88</v>
      </c>
      <c r="B65" s="3" t="s">
        <v>89</v>
      </c>
      <c r="C65" s="3" t="s">
        <v>85</v>
      </c>
      <c r="D65" s="10">
        <v>96.683000000000007</v>
      </c>
      <c r="E65" s="10">
        <f>D65-F65</f>
        <v>0</v>
      </c>
      <c r="F65" s="10">
        <v>96.683000000000007</v>
      </c>
    </row>
    <row r="66" spans="1:6">
      <c r="A66" s="9" t="s">
        <v>90</v>
      </c>
      <c r="B66" s="3" t="s">
        <v>91</v>
      </c>
      <c r="C66" s="3" t="s">
        <v>85</v>
      </c>
      <c r="D66" s="17">
        <v>715.63300000000004</v>
      </c>
      <c r="E66" s="10">
        <v>551.70000000000005</v>
      </c>
      <c r="F66" s="16">
        <f>F59+F65</f>
        <v>163.93686282268703</v>
      </c>
    </row>
    <row r="67" spans="1:6">
      <c r="A67" s="13"/>
      <c r="B67" s="9" t="s">
        <v>106</v>
      </c>
      <c r="C67" s="13"/>
      <c r="D67" s="13"/>
      <c r="E67" s="3"/>
      <c r="F67" s="3"/>
    </row>
    <row r="68" spans="1:6">
      <c r="A68" s="1"/>
      <c r="B68" s="1"/>
      <c r="C68" s="1"/>
      <c r="D68" s="1"/>
    </row>
    <row r="69" spans="1:6">
      <c r="A69" s="1"/>
      <c r="B69" s="23" t="s">
        <v>99</v>
      </c>
      <c r="C69" s="23"/>
      <c r="D69" s="23"/>
    </row>
    <row r="70" spans="1:6">
      <c r="A70" s="1"/>
      <c r="B70" s="1"/>
      <c r="C70" s="1"/>
      <c r="D70" s="1"/>
    </row>
    <row r="71" spans="1:6">
      <c r="A71" s="1"/>
      <c r="B71" s="23" t="s">
        <v>100</v>
      </c>
      <c r="C71" s="23"/>
      <c r="D71" s="23"/>
    </row>
  </sheetData>
  <mergeCells count="9">
    <mergeCell ref="A2:B2"/>
    <mergeCell ref="B3:C3"/>
    <mergeCell ref="A4:D4"/>
    <mergeCell ref="B69:D69"/>
    <mergeCell ref="B71:D71"/>
    <mergeCell ref="D5:F5"/>
    <mergeCell ref="C5:C6"/>
    <mergeCell ref="B5:B6"/>
    <mergeCell ref="A5:A6"/>
  </mergeCells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АскуЭ</cp:lastModifiedBy>
  <cp:lastPrinted>2016-11-04T05:02:59Z</cp:lastPrinted>
  <dcterms:created xsi:type="dcterms:W3CDTF">2016-10-18T14:42:39Z</dcterms:created>
  <dcterms:modified xsi:type="dcterms:W3CDTF">2016-11-08T04:11:06Z</dcterms:modified>
</cp:coreProperties>
</file>